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439B5047-E797-455A-9D72-3EFB816F39D1}" xr6:coauthVersionLast="36" xr6:coauthVersionMax="47" xr10:uidLastSave="{00000000-0000-0000-0000-000000000000}"/>
  <bookViews>
    <workbookView xWindow="0" yWindow="0" windowWidth="16710" windowHeight="7995" tabRatio="898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Titles" localSheetId="2">'NDF-02'!$11:$12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F30" i="3"/>
  <c r="F22" i="3"/>
  <c r="F13" i="3"/>
  <c r="F14" i="3"/>
  <c r="F15" i="3"/>
  <c r="F16" i="3"/>
  <c r="F17" i="3"/>
  <c r="F18" i="3"/>
  <c r="F19" i="3"/>
  <c r="F20" i="3"/>
  <c r="F12" i="3"/>
  <c r="I161" i="1"/>
  <c r="H161" i="1"/>
  <c r="G161" i="1"/>
  <c r="F161" i="1"/>
  <c r="E161" i="1"/>
  <c r="D161" i="1"/>
  <c r="C161" i="1"/>
  <c r="H139" i="1"/>
  <c r="I139" i="1"/>
  <c r="H138" i="1"/>
  <c r="I138" i="1"/>
  <c r="H137" i="1"/>
  <c r="I137" i="1"/>
  <c r="I136" i="1"/>
  <c r="G136" i="1"/>
  <c r="F136" i="1"/>
  <c r="E136" i="1"/>
  <c r="D136" i="1"/>
  <c r="C136" i="1"/>
  <c r="I126" i="1"/>
  <c r="H126" i="1"/>
  <c r="G126" i="1"/>
  <c r="G87" i="1"/>
  <c r="F126" i="1"/>
  <c r="E126" i="1"/>
  <c r="D126" i="1"/>
  <c r="C126" i="1"/>
  <c r="H115" i="1"/>
  <c r="I115" i="1"/>
  <c r="I114" i="1"/>
  <c r="H114" i="1"/>
  <c r="H113" i="1"/>
  <c r="I113" i="1"/>
  <c r="H112" i="1"/>
  <c r="H106" i="1"/>
  <c r="H111" i="1"/>
  <c r="I111" i="1"/>
  <c r="H110" i="1"/>
  <c r="I110" i="1"/>
  <c r="H109" i="1"/>
  <c r="I109" i="1"/>
  <c r="I108" i="1"/>
  <c r="H108" i="1"/>
  <c r="H107" i="1"/>
  <c r="I107" i="1"/>
  <c r="G106" i="1"/>
  <c r="F106" i="1"/>
  <c r="E106" i="1"/>
  <c r="D106" i="1"/>
  <c r="C106" i="1"/>
  <c r="H105" i="1"/>
  <c r="I105" i="1"/>
  <c r="H104" i="1"/>
  <c r="I104" i="1"/>
  <c r="H103" i="1"/>
  <c r="I103" i="1"/>
  <c r="I102" i="1"/>
  <c r="H102" i="1"/>
  <c r="H101" i="1"/>
  <c r="I101" i="1"/>
  <c r="H100" i="1"/>
  <c r="I100" i="1"/>
  <c r="H99" i="1"/>
  <c r="I99" i="1"/>
  <c r="H98" i="1"/>
  <c r="I98" i="1"/>
  <c r="H97" i="1"/>
  <c r="H96" i="1"/>
  <c r="G96" i="1"/>
  <c r="F96" i="1"/>
  <c r="E96" i="1"/>
  <c r="E87" i="1"/>
  <c r="D96" i="1"/>
  <c r="D87" i="1"/>
  <c r="C96" i="1"/>
  <c r="C87" i="1"/>
  <c r="I95" i="1"/>
  <c r="H95" i="1"/>
  <c r="H94" i="1"/>
  <c r="I94" i="1"/>
  <c r="H93" i="1"/>
  <c r="I93" i="1"/>
  <c r="H92" i="1"/>
  <c r="I92" i="1"/>
  <c r="H91" i="1"/>
  <c r="I91" i="1"/>
  <c r="H90" i="1"/>
  <c r="I90" i="1"/>
  <c r="I89" i="1"/>
  <c r="H89" i="1"/>
  <c r="F87" i="1"/>
  <c r="H77" i="1"/>
  <c r="H74" i="1"/>
  <c r="G74" i="1"/>
  <c r="F74" i="1"/>
  <c r="E74" i="1"/>
  <c r="D74" i="1"/>
  <c r="C74" i="1"/>
  <c r="H65" i="1"/>
  <c r="I65" i="1"/>
  <c r="H64" i="1"/>
  <c r="I64" i="1"/>
  <c r="I63" i="1"/>
  <c r="I62" i="1"/>
  <c r="H63" i="1"/>
  <c r="H62" i="1"/>
  <c r="G62" i="1"/>
  <c r="F62" i="1"/>
  <c r="E62" i="1"/>
  <c r="D62" i="1"/>
  <c r="C62" i="1"/>
  <c r="I61" i="1"/>
  <c r="H61" i="1"/>
  <c r="H60" i="1"/>
  <c r="I60" i="1"/>
  <c r="H59" i="1"/>
  <c r="I59" i="1"/>
  <c r="I58" i="1"/>
  <c r="H58" i="1"/>
  <c r="H57" i="1"/>
  <c r="I57" i="1"/>
  <c r="H56" i="1"/>
  <c r="I56" i="1"/>
  <c r="I55" i="1"/>
  <c r="H55" i="1"/>
  <c r="H54" i="1"/>
  <c r="I54" i="1"/>
  <c r="H53" i="1"/>
  <c r="I53" i="1"/>
  <c r="I52" i="1"/>
  <c r="G52" i="1"/>
  <c r="F52" i="1"/>
  <c r="E52" i="1"/>
  <c r="D52" i="1"/>
  <c r="C52" i="1"/>
  <c r="H51" i="1"/>
  <c r="I51" i="1"/>
  <c r="I50" i="1"/>
  <c r="H50" i="1"/>
  <c r="I49" i="1"/>
  <c r="H49" i="1"/>
  <c r="H48" i="1"/>
  <c r="I48" i="1"/>
  <c r="H47" i="1"/>
  <c r="I47" i="1"/>
  <c r="H46" i="1"/>
  <c r="I46" i="1"/>
  <c r="H45" i="1"/>
  <c r="I45" i="1"/>
  <c r="I44" i="1"/>
  <c r="H44" i="1"/>
  <c r="H42" i="1"/>
  <c r="I43" i="1"/>
  <c r="H43" i="1"/>
  <c r="G42" i="1"/>
  <c r="F42" i="1"/>
  <c r="E42" i="1"/>
  <c r="D42" i="1"/>
  <c r="C42" i="1"/>
  <c r="H41" i="1"/>
  <c r="I41" i="1"/>
  <c r="H40" i="1"/>
  <c r="I40" i="1"/>
  <c r="I39" i="1"/>
  <c r="H39" i="1"/>
  <c r="H38" i="1"/>
  <c r="I38" i="1"/>
  <c r="H37" i="1"/>
  <c r="I37" i="1"/>
  <c r="I36" i="1"/>
  <c r="H36" i="1"/>
  <c r="H35" i="1"/>
  <c r="I35" i="1"/>
  <c r="H34" i="1"/>
  <c r="I34" i="1"/>
  <c r="I33" i="1"/>
  <c r="H33" i="1"/>
  <c r="G32" i="1"/>
  <c r="F32" i="1"/>
  <c r="E32" i="1"/>
  <c r="E13" i="1"/>
  <c r="D32" i="1"/>
  <c r="C32" i="1"/>
  <c r="I31" i="1"/>
  <c r="H31" i="1"/>
  <c r="I30" i="1"/>
  <c r="H30" i="1"/>
  <c r="H29" i="1"/>
  <c r="I29" i="1"/>
  <c r="H28" i="1"/>
  <c r="I28" i="1"/>
  <c r="H27" i="1"/>
  <c r="I27" i="1"/>
  <c r="H26" i="1"/>
  <c r="H22" i="1"/>
  <c r="I25" i="1"/>
  <c r="H25" i="1"/>
  <c r="I24" i="1"/>
  <c r="H24" i="1"/>
  <c r="H23" i="1"/>
  <c r="I23" i="1"/>
  <c r="G22" i="1"/>
  <c r="F22" i="1"/>
  <c r="E22" i="1"/>
  <c r="D22" i="1"/>
  <c r="C22" i="1"/>
  <c r="H21" i="1"/>
  <c r="I21" i="1"/>
  <c r="H20" i="1"/>
  <c r="I20" i="1"/>
  <c r="H19" i="1"/>
  <c r="I19" i="1"/>
  <c r="H18" i="1"/>
  <c r="I18" i="1"/>
  <c r="I17" i="1"/>
  <c r="H17" i="1"/>
  <c r="H16" i="1"/>
  <c r="I16" i="1"/>
  <c r="H15" i="1"/>
  <c r="I15" i="1"/>
  <c r="G14" i="1"/>
  <c r="F14" i="1"/>
  <c r="F13" i="1"/>
  <c r="E14" i="1"/>
  <c r="D14" i="1"/>
  <c r="D13" i="1"/>
  <c r="C14" i="1"/>
  <c r="C13" i="1"/>
  <c r="G13" i="1"/>
  <c r="I112" i="1"/>
  <c r="I106" i="1"/>
  <c r="I97" i="1"/>
  <c r="I96" i="1"/>
  <c r="H136" i="1"/>
  <c r="H87" i="1"/>
  <c r="I32" i="1"/>
  <c r="I22" i="1"/>
  <c r="I14" i="1"/>
  <c r="I42" i="1"/>
  <c r="I77" i="1"/>
  <c r="I74" i="1"/>
  <c r="I26" i="1"/>
  <c r="H32" i="1"/>
  <c r="H14" i="1"/>
  <c r="H52" i="1"/>
  <c r="I87" i="1"/>
  <c r="I13" i="1"/>
  <c r="H13" i="1"/>
  <c r="B9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/>
  <c r="B3" i="1"/>
  <c r="B1" i="1"/>
  <c r="B6" i="1"/>
  <c r="B3" i="6"/>
  <c r="B1" i="6"/>
  <c r="E21" i="3"/>
  <c r="F21" i="3"/>
  <c r="D21" i="3"/>
  <c r="E11" i="3"/>
  <c r="F11" i="3"/>
  <c r="D11" i="3"/>
  <c r="F31" i="3"/>
  <c r="D31" i="3"/>
  <c r="E31" i="3"/>
</calcChain>
</file>

<file path=xl/sharedStrings.xml><?xml version="1.0" encoding="utf-8"?>
<sst xmlns="http://schemas.openxmlformats.org/spreadsheetml/2006/main" count="260" uniqueCount="148">
  <si>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</si>
  <si>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</si>
  <si>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</si>
  <si>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</si>
  <si>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</si>
  <si>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</si>
  <si>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</si>
  <si>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</si>
  <si>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</si>
  <si>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</si>
  <si>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</si>
  <si>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</si>
  <si>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</si>
  <si>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</si>
  <si>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</si>
  <si>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</si>
  <si>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</si>
  <si>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</si>
  <si>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</si>
  <si>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</si>
  <si>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</si>
  <si>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</si>
  <si>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</si>
  <si>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</si>
  <si>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</si>
  <si>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</si>
  <si>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</si>
  <si>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</si>
  <si>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</si>
  <si>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</si>
  <si>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</si>
  <si>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</si>
  <si>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</si>
  <si>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</si>
  <si>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</si>
  <si>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</si>
  <si>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</si>
  <si>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</si>
  <si>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</si>
  <si>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</si>
  <si>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</si>
  <si>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</si>
  <si>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</si>
  <si>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</si>
  <si>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</si>
  <si>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</si>
  <si>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</si>
  <si>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</si>
  <si>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</si>
  <si>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</si>
  <si>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</si>
  <si>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</si>
  <si>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</si>
  <si>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</si>
  <si>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</si>
  <si>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</si>
  <si>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</si>
  <si>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</si>
  <si>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</si>
  <si>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</si>
  <si>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</si>
  <si>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</si>
  <si>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</si>
  <si>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</si>
  <si>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</si>
  <si>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</si>
  <si>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</si>
  <si>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</si>
  <si>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</si>
  <si>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</si>
  <si>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</si>
  <si>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</si>
  <si>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</si>
  <si>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</si>
  <si>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</si>
  <si>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</si>
  <si>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</si>
  <si>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</si>
  <si>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</si>
  <si>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</si>
  <si>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</si>
  <si>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</si>
  <si>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</si>
  <si>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</si>
  <si>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</si>
  <si>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</si>
  <si>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</si>
  <si>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</si>
  <si>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</si>
  <si>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</si>
  <si>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</si>
  <si>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</si>
  <si>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</si>
  <si>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</si>
  <si>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</si>
  <si>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</si>
  <si>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</si>
  <si>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</si>
  <si>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</si>
  <si>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</si>
  <si>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</si>
  <si>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</si>
  <si>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</si>
  <si>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</si>
  <si>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</si>
  <si>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</si>
  <si>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</si>
  <si>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</si>
  <si>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</si>
  <si>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</si>
  <si>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</si>
  <si>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</si>
  <si>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</si>
  <si>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</si>
  <si>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</si>
  <si>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</si>
  <si>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</si>
  <si>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</si>
  <si>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</si>
  <si>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</si>
  <si>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</si>
  <si>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</si>
  <si>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</si>
  <si>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</si>
  <si>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</si>
  <si>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</si>
  <si>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</si>
  <si>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</si>
  <si>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</si>
  <si>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</si>
  <si>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</si>
  <si>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</si>
  <si>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</si>
  <si>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</si>
  <si>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</si>
  <si>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</si>
  <si>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</si>
  <si>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</si>
  <si>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</si>
  <si>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</si>
  <si>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Sistema Municipal de Agua Potable y Alcantarillado de Moroleón</t>
  </si>
  <si>
    <t>Correspondiente del 01 de enero al 31 de marzo de 2025</t>
  </si>
  <si>
    <t>Nada que manifestar, durante el período. "Ya que cuento con Balance Presupuestario Sostenible".</t>
  </si>
  <si>
    <t>Ejercicio 2025</t>
  </si>
  <si>
    <t>Ya que no cuento con devengados en el año que corresponda y que se hubieren registrado en cuentas por pagar y que integran el pasivo circulante al cierre del ejercicio.</t>
  </si>
  <si>
    <t>No cuento con Financiamiento u Obligaciones contraídas, en el RPU.</t>
  </si>
  <si>
    <t>No cuento con Obligaciones a Corto Plazo</t>
  </si>
  <si>
    <t>No cuento con convenios de Deuda Garantizada.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</si>
</sst>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5" fillId="0" borderId="0" xfId="0" applyFont="1"/>
    <xf numFmtId="0" fontId="10" fillId="0" borderId="0" xfId="1" applyFont="1"/>
    <xf numFmtId="0" fontId="5" fillId="0" borderId="0" xfId="3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tabSelected="1" workbookViewId="0">
      <selection activeCell="B2" sqref="B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140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141</v>
      </c>
      <c r="B3" s="24"/>
      <c r="C3" s="25" t="s">
        <v>4</v>
      </c>
      <c r="D3" s="27">
        <v>1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69"/>
      <c r="B9" s="43"/>
      <c r="C9" s="43"/>
    </row>
    <row r="10" spans="1:6" x14ac:dyDescent="0.2">
      <c r="A10" s="43"/>
      <c r="B10" s="43"/>
      <c r="C10" s="43" t="s">
        <v>142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/>
    </row>
    <row r="13" spans="1:6" x14ac:dyDescent="0.2">
      <c r="A13" s="43"/>
      <c r="B13" s="43"/>
      <c r="C13" s="43"/>
    </row>
    <row r="14" spans="1:6" x14ac:dyDescent="0.2">
      <c r="A14" s="43"/>
      <c r="B14" s="43"/>
      <c r="C14" s="43"/>
    </row>
    <row r="15" spans="1:6" x14ac:dyDescent="0.2">
      <c r="A15" s="43"/>
      <c r="B15" s="43"/>
      <c r="C15" s="43"/>
    </row>
    <row r="16" spans="1:6" x14ac:dyDescent="0.2">
      <c r="A16" s="43"/>
      <c r="B16" s="43"/>
      <c r="C16" s="70"/>
    </row>
    <row r="17" spans="1:3" x14ac:dyDescent="0.2">
      <c r="A17" s="43"/>
      <c r="B17" s="43"/>
      <c r="C17" s="68"/>
    </row>
    <row r="18" spans="1:3" x14ac:dyDescent="0.2">
      <c r="A18" s="43"/>
      <c r="B18" s="43"/>
      <c r="C18" s="43"/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27" zoomScaleNormal="10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55.83203125" style="1" customWidth="1"/>
    <col min="3" max="5" width="13.83203125" style="1" customWidth="1"/>
    <col min="6" max="6" width="14.83203125" style="1" customWidth="1"/>
    <col min="7" max="9" width="13.83203125" style="1" customWidth="1"/>
    <col min="10" max="16384" width="12" style="1"/>
  </cols>
  <sheetData>
    <row r="1" spans="1:9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9" x14ac:dyDescent="0.2">
      <c r="B5" s="43" t="s">
        <v>23</v>
      </c>
    </row>
    <row r="6" spans="1:9" x14ac:dyDescent="0.2">
      <c r="B6" s="80" t="str">
        <f>B1</f>
        <v>Sistema Municipal de Agua Potable y Alcantarillado de Moroleón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24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25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31 de marzo de 2025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26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27</v>
      </c>
      <c r="E11" s="78"/>
      <c r="F11" s="78"/>
      <c r="G11" s="78"/>
      <c r="H11" s="79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f>+C14+C22+C32+C42+C52+C62+C66+C74+C78</f>
        <v>68717690</v>
      </c>
      <c r="D13" s="3">
        <f t="shared" ref="D13:I13" si="0">+D14+D22+D32+D42+D52+D62+D66+D74+D78</f>
        <v>18980395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18980395</v>
      </c>
      <c r="I13" s="3">
        <f t="shared" si="0"/>
        <v>87698085</v>
      </c>
    </row>
    <row r="14" spans="1:9" x14ac:dyDescent="0.2">
      <c r="B14" s="17" t="s">
        <v>37</v>
      </c>
      <c r="C14" s="3">
        <f>+C15+C16+C17+C18+C19+C20+C21</f>
        <v>27652392</v>
      </c>
      <c r="D14" s="3">
        <f t="shared" ref="D14:I14" si="1">+D15+D16+D17+D18+D19+D20+D21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27652392</v>
      </c>
    </row>
    <row r="15" spans="1:9" x14ac:dyDescent="0.2">
      <c r="B15" s="16" t="s">
        <v>38</v>
      </c>
      <c r="C15" s="4">
        <v>16113600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+C15+H15</f>
        <v>16113600</v>
      </c>
    </row>
    <row r="16" spans="1:9" x14ac:dyDescent="0.2">
      <c r="B16" s="16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+D16+F16-E16-G16</f>
        <v>0</v>
      </c>
      <c r="I16" s="4">
        <f t="shared" ref="I16:I21" si="3">+C16+H16</f>
        <v>0</v>
      </c>
    </row>
    <row r="17" spans="2:9" x14ac:dyDescent="0.2">
      <c r="B17" s="16" t="s">
        <v>40</v>
      </c>
      <c r="C17" s="4">
        <v>3828912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3828912</v>
      </c>
    </row>
    <row r="18" spans="2:9" x14ac:dyDescent="0.2">
      <c r="B18" s="16" t="s">
        <v>41</v>
      </c>
      <c r="C18" s="4">
        <v>4263264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4263264</v>
      </c>
    </row>
    <row r="19" spans="2:9" x14ac:dyDescent="0.2">
      <c r="B19" s="16" t="s">
        <v>42</v>
      </c>
      <c r="C19" s="4">
        <v>2480328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2480328</v>
      </c>
    </row>
    <row r="20" spans="2:9" x14ac:dyDescent="0.2">
      <c r="B20" s="16" t="s">
        <v>43</v>
      </c>
      <c r="C20" s="4">
        <v>966288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966288</v>
      </c>
    </row>
    <row r="21" spans="2:9" x14ac:dyDescent="0.2">
      <c r="B21" s="16" t="s">
        <v>44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45</v>
      </c>
      <c r="C22" s="3">
        <f>+C23+C24+C25+C26+C27+C28+C29+C30+C31</f>
        <v>5568288</v>
      </c>
      <c r="D22" s="3">
        <f t="shared" ref="D22:I22" si="4">+D23+D24+D25+D26+D27+D28+D29+D30+D31</f>
        <v>447864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447864</v>
      </c>
      <c r="I22" s="3">
        <f t="shared" si="4"/>
        <v>6016152</v>
      </c>
    </row>
    <row r="23" spans="2:9" x14ac:dyDescent="0.2">
      <c r="B23" s="16" t="s">
        <v>46</v>
      </c>
      <c r="C23" s="4">
        <v>384396</v>
      </c>
      <c r="D23" s="4">
        <v>0</v>
      </c>
      <c r="E23" s="4">
        <v>0</v>
      </c>
      <c r="F23" s="4">
        <v>0</v>
      </c>
      <c r="G23" s="4">
        <v>0</v>
      </c>
      <c r="H23" s="4">
        <f>+D23+F23-E23-G23</f>
        <v>0</v>
      </c>
      <c r="I23" s="4">
        <f>+C23+H23</f>
        <v>384396</v>
      </c>
    </row>
    <row r="24" spans="2:9" x14ac:dyDescent="0.2">
      <c r="B24" s="16" t="s">
        <v>47</v>
      </c>
      <c r="C24" s="4">
        <v>92124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+D24+F24-E24-G24</f>
        <v>0</v>
      </c>
      <c r="I24" s="4">
        <f t="shared" ref="I24:I31" si="6">+C24+H24</f>
        <v>92124</v>
      </c>
    </row>
    <row r="25" spans="2:9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49</v>
      </c>
      <c r="C26" s="4">
        <v>4122180</v>
      </c>
      <c r="D26" s="4">
        <v>347864</v>
      </c>
      <c r="E26" s="4">
        <v>0</v>
      </c>
      <c r="F26" s="4">
        <v>0</v>
      </c>
      <c r="G26" s="4">
        <v>0</v>
      </c>
      <c r="H26" s="4">
        <f t="shared" si="5"/>
        <v>347864</v>
      </c>
      <c r="I26" s="4">
        <f t="shared" si="6"/>
        <v>4470044</v>
      </c>
    </row>
    <row r="27" spans="2:9" x14ac:dyDescent="0.2">
      <c r="B27" s="16" t="s">
        <v>50</v>
      </c>
      <c r="C27" s="4">
        <v>29412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29412</v>
      </c>
    </row>
    <row r="28" spans="2:9" x14ac:dyDescent="0.2">
      <c r="B28" s="16" t="s">
        <v>51</v>
      </c>
      <c r="C28" s="4">
        <v>566652</v>
      </c>
      <c r="D28" s="4">
        <v>100000</v>
      </c>
      <c r="E28" s="4">
        <v>0</v>
      </c>
      <c r="F28" s="4">
        <v>0</v>
      </c>
      <c r="G28" s="4">
        <v>0</v>
      </c>
      <c r="H28" s="4">
        <f t="shared" si="5"/>
        <v>100000</v>
      </c>
      <c r="I28" s="4">
        <f t="shared" si="6"/>
        <v>666652</v>
      </c>
    </row>
    <row r="29" spans="2:9" x14ac:dyDescent="0.2">
      <c r="B29" s="16" t="s">
        <v>52</v>
      </c>
      <c r="C29" s="4">
        <v>211008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211008</v>
      </c>
    </row>
    <row r="30" spans="2:9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54</v>
      </c>
      <c r="C31" s="4">
        <v>162516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162516</v>
      </c>
    </row>
    <row r="32" spans="2:9" x14ac:dyDescent="0.2">
      <c r="B32" s="17" t="s">
        <v>55</v>
      </c>
      <c r="C32" s="3">
        <f>+C33+C34+C35+C36+C37+C38+C39+C40+C41</f>
        <v>23729270</v>
      </c>
      <c r="D32" s="3">
        <f t="shared" ref="D32:I32" si="7">+D33+D34+D35+D36+D37+D38+D39+D40+D41</f>
        <v>4472685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4472685</v>
      </c>
      <c r="I32" s="3">
        <f t="shared" si="7"/>
        <v>28201955</v>
      </c>
    </row>
    <row r="33" spans="2:9" x14ac:dyDescent="0.2">
      <c r="B33" s="16" t="s">
        <v>56</v>
      </c>
      <c r="C33" s="4">
        <v>9574044</v>
      </c>
      <c r="D33" s="4">
        <v>2483343</v>
      </c>
      <c r="E33" s="4">
        <v>0</v>
      </c>
      <c r="F33" s="4">
        <v>0</v>
      </c>
      <c r="G33" s="4">
        <v>0</v>
      </c>
      <c r="H33" s="4">
        <f>+D33+F33-E33-G33</f>
        <v>2483343</v>
      </c>
      <c r="I33" s="4">
        <f>+C33+H33</f>
        <v>12057387</v>
      </c>
    </row>
    <row r="34" spans="2:9" x14ac:dyDescent="0.2">
      <c r="B34" s="16" t="s">
        <v>57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41" si="8">+D34+F34-E34-G34</f>
        <v>0</v>
      </c>
      <c r="I34" s="4">
        <f t="shared" ref="I34:I41" si="9">+C34+H34</f>
        <v>0</v>
      </c>
    </row>
    <row r="35" spans="2:9" x14ac:dyDescent="0.2">
      <c r="B35" s="16" t="s">
        <v>58</v>
      </c>
      <c r="C35" s="4">
        <v>1358412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1358412</v>
      </c>
    </row>
    <row r="36" spans="2:9" x14ac:dyDescent="0.2">
      <c r="B36" s="16" t="s">
        <v>59</v>
      </c>
      <c r="C36" s="4">
        <v>551628</v>
      </c>
      <c r="D36" s="4">
        <v>100000</v>
      </c>
      <c r="E36" s="4">
        <v>0</v>
      </c>
      <c r="F36" s="4">
        <v>0</v>
      </c>
      <c r="G36" s="4">
        <v>0</v>
      </c>
      <c r="H36" s="4">
        <f t="shared" si="8"/>
        <v>100000</v>
      </c>
      <c r="I36" s="4">
        <f t="shared" si="9"/>
        <v>651628</v>
      </c>
    </row>
    <row r="37" spans="2:9" x14ac:dyDescent="0.2">
      <c r="B37" s="16" t="s">
        <v>60</v>
      </c>
      <c r="C37" s="4">
        <v>6639288</v>
      </c>
      <c r="D37" s="4">
        <v>833755</v>
      </c>
      <c r="E37" s="4">
        <v>0</v>
      </c>
      <c r="F37" s="4">
        <v>0</v>
      </c>
      <c r="G37" s="4">
        <v>0</v>
      </c>
      <c r="H37" s="4">
        <f t="shared" si="8"/>
        <v>833755</v>
      </c>
      <c r="I37" s="4">
        <f t="shared" si="9"/>
        <v>7473043</v>
      </c>
    </row>
    <row r="38" spans="2:9" x14ac:dyDescent="0.2">
      <c r="B38" s="16" t="s">
        <v>61</v>
      </c>
      <c r="C38" s="4">
        <v>361783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361783</v>
      </c>
    </row>
    <row r="39" spans="2:9" x14ac:dyDescent="0.2">
      <c r="B39" s="16" t="s">
        <v>62</v>
      </c>
      <c r="C39" s="4">
        <v>175980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175980</v>
      </c>
    </row>
    <row r="40" spans="2:9" x14ac:dyDescent="0.2">
      <c r="B40" s="16" t="s">
        <v>63</v>
      </c>
      <c r="C40" s="4">
        <v>299856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299856</v>
      </c>
    </row>
    <row r="41" spans="2:9" x14ac:dyDescent="0.2">
      <c r="B41" s="16" t="s">
        <v>64</v>
      </c>
      <c r="C41" s="4">
        <v>4768279</v>
      </c>
      <c r="D41" s="4">
        <v>1055587</v>
      </c>
      <c r="E41" s="4">
        <v>0</v>
      </c>
      <c r="F41" s="4">
        <v>0</v>
      </c>
      <c r="G41" s="4">
        <v>0</v>
      </c>
      <c r="H41" s="4">
        <f t="shared" si="8"/>
        <v>1055587</v>
      </c>
      <c r="I41" s="4">
        <f t="shared" si="9"/>
        <v>5823866</v>
      </c>
    </row>
    <row r="42" spans="2:9" x14ac:dyDescent="0.2">
      <c r="B42" s="17" t="s">
        <v>65</v>
      </c>
      <c r="C42" s="3">
        <f>+C43+C44+C45+C46+C47+C48+C49+C50+C51</f>
        <v>13404</v>
      </c>
      <c r="D42" s="3">
        <f t="shared" ref="D42:I42" si="10">+D43+D44+D45+D46+D47+D48+D49+D50+D51</f>
        <v>10000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10000</v>
      </c>
      <c r="I42" s="3">
        <f t="shared" si="10"/>
        <v>23404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>+D43+F43-E43-G43</f>
        <v>0</v>
      </c>
      <c r="I43" s="4">
        <f>+C43+H43</f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69</v>
      </c>
      <c r="C46" s="4">
        <v>13404</v>
      </c>
      <c r="D46" s="4">
        <v>10000</v>
      </c>
      <c r="E46" s="4">
        <v>0</v>
      </c>
      <c r="F46" s="4">
        <v>0</v>
      </c>
      <c r="G46" s="4">
        <v>0</v>
      </c>
      <c r="H46" s="4">
        <f t="shared" si="11"/>
        <v>10000</v>
      </c>
      <c r="I46" s="4">
        <f t="shared" si="12"/>
        <v>23404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75</v>
      </c>
      <c r="C52" s="3">
        <f>+C53+C54+C55+C56+C57+C58+C59+C60+C61</f>
        <v>824382</v>
      </c>
      <c r="D52" s="3">
        <f t="shared" ref="D52:I52" si="13">+D53+D54+D55+D56+D57+D58+D59+D60+D61</f>
        <v>1035024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1035024</v>
      </c>
      <c r="I52" s="3">
        <f t="shared" si="13"/>
        <v>1859406</v>
      </c>
    </row>
    <row r="53" spans="2:9" x14ac:dyDescent="0.2">
      <c r="B53" s="16" t="s">
        <v>76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f>+D53+F53-E53-G53</f>
        <v>270000</v>
      </c>
      <c r="I53" s="4">
        <f>+C53+H53</f>
        <v>270002</v>
      </c>
    </row>
    <row r="54" spans="2:9" x14ac:dyDescent="0.2">
      <c r="B54" s="16" t="s">
        <v>77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f t="shared" ref="H54:H61" si="14">+D54+F54-E54-G54</f>
        <v>5000</v>
      </c>
      <c r="I54" s="4">
        <f t="shared" ref="I54:I61" si="15">+C54+H54</f>
        <v>5000</v>
      </c>
    </row>
    <row r="55" spans="2:9" x14ac:dyDescent="0.2">
      <c r="B55" s="16" t="s">
        <v>78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f t="shared" si="14"/>
        <v>10000</v>
      </c>
      <c r="I55" s="4">
        <f t="shared" si="15"/>
        <v>10000</v>
      </c>
    </row>
    <row r="56" spans="2:9" x14ac:dyDescent="0.2">
      <c r="B56" s="16" t="s">
        <v>79</v>
      </c>
      <c r="C56" s="4">
        <v>618285</v>
      </c>
      <c r="D56" s="4">
        <v>85000</v>
      </c>
      <c r="E56" s="4">
        <v>0</v>
      </c>
      <c r="F56" s="4">
        <v>0</v>
      </c>
      <c r="G56" s="4">
        <v>0</v>
      </c>
      <c r="H56" s="4">
        <f t="shared" si="14"/>
        <v>85000</v>
      </c>
      <c r="I56" s="4">
        <f t="shared" si="15"/>
        <v>703285</v>
      </c>
    </row>
    <row r="57" spans="2:9" x14ac:dyDescent="0.2">
      <c r="B57" s="16" t="s">
        <v>80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f t="shared" si="14"/>
        <v>20000</v>
      </c>
      <c r="I57" s="4">
        <f t="shared" si="15"/>
        <v>20000</v>
      </c>
    </row>
    <row r="58" spans="2:9" x14ac:dyDescent="0.2">
      <c r="B58" s="16" t="s">
        <v>81</v>
      </c>
      <c r="C58" s="4">
        <v>206095</v>
      </c>
      <c r="D58" s="4">
        <v>545000</v>
      </c>
      <c r="E58" s="4">
        <v>0</v>
      </c>
      <c r="F58" s="4">
        <v>0</v>
      </c>
      <c r="G58" s="4">
        <v>0</v>
      </c>
      <c r="H58" s="4">
        <f t="shared" si="14"/>
        <v>545000</v>
      </c>
      <c r="I58" s="4">
        <f t="shared" si="15"/>
        <v>751095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83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f t="shared" si="14"/>
        <v>12</v>
      </c>
      <c r="I60" s="4">
        <f t="shared" si="15"/>
        <v>12</v>
      </c>
    </row>
    <row r="61" spans="2:9" x14ac:dyDescent="0.2">
      <c r="B61" s="16" t="s">
        <v>84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f t="shared" si="14"/>
        <v>100012</v>
      </c>
      <c r="I61" s="4">
        <f t="shared" si="15"/>
        <v>100012</v>
      </c>
    </row>
    <row r="62" spans="2:9" x14ac:dyDescent="0.2">
      <c r="B62" s="17" t="s">
        <v>85</v>
      </c>
      <c r="C62" s="3">
        <f>+C63+C64+C65</f>
        <v>10929954</v>
      </c>
      <c r="D62" s="3">
        <f t="shared" ref="D62:I62" si="16">+D63+D64+D65</f>
        <v>7014822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7014822</v>
      </c>
      <c r="I62" s="3">
        <f t="shared" si="16"/>
        <v>17944776</v>
      </c>
    </row>
    <row r="63" spans="2:9" x14ac:dyDescent="0.2">
      <c r="B63" s="16" t="s">
        <v>86</v>
      </c>
      <c r="C63" s="4">
        <v>10929954</v>
      </c>
      <c r="D63" s="4">
        <v>4864822</v>
      </c>
      <c r="E63" s="4">
        <v>0</v>
      </c>
      <c r="F63" s="4">
        <v>0</v>
      </c>
      <c r="G63" s="4">
        <v>0</v>
      </c>
      <c r="H63" s="4">
        <f>+D63+F63-E63-G63</f>
        <v>4864822</v>
      </c>
      <c r="I63" s="4">
        <f>+C63+H63</f>
        <v>15794776</v>
      </c>
    </row>
    <row r="64" spans="2:9" x14ac:dyDescent="0.2">
      <c r="B64" s="16" t="s">
        <v>87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f t="shared" ref="H64:H65" si="17">+D64+F64-E64-G64</f>
        <v>150000</v>
      </c>
      <c r="I64" s="4">
        <f t="shared" ref="I64:I65" si="18">+C64+H64</f>
        <v>150000</v>
      </c>
    </row>
    <row r="65" spans="2:9" x14ac:dyDescent="0.2">
      <c r="B65" s="16" t="s">
        <v>88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f t="shared" si="17"/>
        <v>2000000</v>
      </c>
      <c r="I65" s="4">
        <f t="shared" si="18"/>
        <v>2000000</v>
      </c>
    </row>
    <row r="66" spans="2:9" x14ac:dyDescent="0.2">
      <c r="B66" s="17" t="s">
        <v>89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97</v>
      </c>
      <c r="C74" s="3">
        <f t="shared" ref="C74:I74" si="19">+C75+C76+C77</f>
        <v>0</v>
      </c>
      <c r="D74" s="3">
        <f t="shared" si="19"/>
        <v>6000000</v>
      </c>
      <c r="E74" s="3">
        <f t="shared" si="19"/>
        <v>0</v>
      </c>
      <c r="F74" s="3">
        <f t="shared" si="19"/>
        <v>0</v>
      </c>
      <c r="G74" s="3">
        <f t="shared" si="19"/>
        <v>0</v>
      </c>
      <c r="H74" s="3">
        <f t="shared" si="19"/>
        <v>6000000</v>
      </c>
      <c r="I74" s="3">
        <f t="shared" si="19"/>
        <v>6000000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100</v>
      </c>
      <c r="C77" s="4">
        <v>0</v>
      </c>
      <c r="D77" s="4">
        <v>6000000</v>
      </c>
      <c r="E77" s="4">
        <v>0</v>
      </c>
      <c r="F77" s="4">
        <v>0</v>
      </c>
      <c r="G77" s="4">
        <v>0</v>
      </c>
      <c r="H77" s="4">
        <f t="shared" ref="H77" si="20">+D77+F77-E77-G77</f>
        <v>6000000</v>
      </c>
      <c r="I77" s="4">
        <f t="shared" ref="I77" si="21">+C77+H77</f>
        <v>6000000</v>
      </c>
    </row>
    <row r="78" spans="2:9" x14ac:dyDescent="0.2">
      <c r="B78" s="17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f>+C88+C96+C106+C116+C126+C136+C140+C148+C152</f>
        <v>3200000</v>
      </c>
      <c r="D87" s="3">
        <f t="shared" ref="D87:I87" si="22">+D88+D96+D106+D116+D126+D136+D140+D148+D152</f>
        <v>1607300</v>
      </c>
      <c r="E87" s="3">
        <f t="shared" si="22"/>
        <v>0</v>
      </c>
      <c r="F87" s="3">
        <f t="shared" si="22"/>
        <v>0</v>
      </c>
      <c r="G87" s="3">
        <f t="shared" si="22"/>
        <v>0</v>
      </c>
      <c r="H87" s="3">
        <f t="shared" si="22"/>
        <v>1607300</v>
      </c>
      <c r="I87" s="3">
        <f t="shared" si="22"/>
        <v>4807300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+D89+F89-E89-G89</f>
        <v>0</v>
      </c>
      <c r="I89" s="4">
        <f>+C89+H89</f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3">+D90+F90-E90-G90</f>
        <v>0</v>
      </c>
      <c r="I90" s="4">
        <f t="shared" ref="I90:I95" si="24">+C90+H90</f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3"/>
        <v>0</v>
      </c>
      <c r="I91" s="4">
        <f t="shared" si="24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3"/>
        <v>0</v>
      </c>
      <c r="I92" s="4">
        <f t="shared" si="24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3"/>
        <v>0</v>
      </c>
      <c r="I93" s="4">
        <f t="shared" si="24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3"/>
        <v>0</v>
      </c>
      <c r="I94" s="4">
        <f t="shared" si="24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3"/>
        <v>0</v>
      </c>
      <c r="I95" s="4">
        <f t="shared" si="24"/>
        <v>0</v>
      </c>
    </row>
    <row r="96" spans="2:9" x14ac:dyDescent="0.2">
      <c r="B96" s="17" t="s">
        <v>45</v>
      </c>
      <c r="C96" s="3">
        <f>+C97+C98+C99+C100+C101+C102+C103+C104+C105</f>
        <v>169392</v>
      </c>
      <c r="D96" s="3">
        <f t="shared" ref="D96:I96" si="25">+D97+D98+D99+D100+D101+D102+D103+D104+D105</f>
        <v>1338608</v>
      </c>
      <c r="E96" s="3">
        <f t="shared" si="25"/>
        <v>0</v>
      </c>
      <c r="F96" s="3">
        <f t="shared" si="25"/>
        <v>0</v>
      </c>
      <c r="G96" s="3">
        <f t="shared" si="25"/>
        <v>0</v>
      </c>
      <c r="H96" s="3">
        <f t="shared" si="25"/>
        <v>1338608</v>
      </c>
      <c r="I96" s="3">
        <f t="shared" si="25"/>
        <v>1508000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>+D97+F97-E97-G97</f>
        <v>0</v>
      </c>
      <c r="I97" s="4">
        <f>+C97+H97</f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ref="H98:H105" si="26">+D98+F98-E98-G98</f>
        <v>0</v>
      </c>
      <c r="I98" s="4">
        <f t="shared" ref="I98:I105" si="27">+C98+H98</f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6"/>
        <v>0</v>
      </c>
      <c r="I99" s="4">
        <f t="shared" si="27"/>
        <v>0</v>
      </c>
    </row>
    <row r="100" spans="2:9" x14ac:dyDescent="0.2">
      <c r="B100" s="16" t="s">
        <v>49</v>
      </c>
      <c r="C100" s="4">
        <v>169392</v>
      </c>
      <c r="D100" s="4">
        <v>1338608</v>
      </c>
      <c r="E100" s="4">
        <v>0</v>
      </c>
      <c r="F100" s="4">
        <v>0</v>
      </c>
      <c r="G100" s="4">
        <v>0</v>
      </c>
      <c r="H100" s="4">
        <f t="shared" si="26"/>
        <v>1338608</v>
      </c>
      <c r="I100" s="4">
        <f t="shared" si="27"/>
        <v>1508000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6"/>
        <v>0</v>
      </c>
      <c r="I101" s="4">
        <f t="shared" si="27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6"/>
        <v>0</v>
      </c>
      <c r="I102" s="4">
        <f t="shared" si="27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6"/>
        <v>0</v>
      </c>
      <c r="I103" s="4">
        <f t="shared" si="27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6"/>
        <v>0</v>
      </c>
      <c r="I104" s="4">
        <f t="shared" si="27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6"/>
        <v>0</v>
      </c>
      <c r="I105" s="4">
        <f t="shared" si="27"/>
        <v>0</v>
      </c>
    </row>
    <row r="106" spans="2:9" x14ac:dyDescent="0.2">
      <c r="B106" s="17" t="s">
        <v>55</v>
      </c>
      <c r="C106" s="3">
        <f>+C107+C108+C109+C110+C111+C112+C113+C114+C115</f>
        <v>761071</v>
      </c>
      <c r="D106" s="3">
        <f t="shared" ref="D106:I106" si="28">+D107+D108+D109+D110+D111+D112+D113+D114+D115</f>
        <v>108930</v>
      </c>
      <c r="E106" s="3">
        <f t="shared" si="28"/>
        <v>0</v>
      </c>
      <c r="F106" s="3">
        <f t="shared" si="28"/>
        <v>0</v>
      </c>
      <c r="G106" s="3">
        <f t="shared" si="28"/>
        <v>0</v>
      </c>
      <c r="H106" s="3">
        <f t="shared" si="28"/>
        <v>108930</v>
      </c>
      <c r="I106" s="3">
        <f t="shared" si="28"/>
        <v>870001</v>
      </c>
    </row>
    <row r="107" spans="2:9" x14ac:dyDescent="0.2">
      <c r="B107" s="16" t="s">
        <v>56</v>
      </c>
      <c r="C107" s="4">
        <v>761070</v>
      </c>
      <c r="D107" s="4">
        <v>108930</v>
      </c>
      <c r="E107" s="4">
        <v>0</v>
      </c>
      <c r="F107" s="4">
        <v>0</v>
      </c>
      <c r="G107" s="4">
        <v>0</v>
      </c>
      <c r="H107" s="4">
        <f>+D107+F107-E107-G107</f>
        <v>108930</v>
      </c>
      <c r="I107" s="4">
        <f>+C107+H107</f>
        <v>870000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ref="H108:H115" si="29">+D108+F108-E108-G108</f>
        <v>0</v>
      </c>
      <c r="I108" s="4">
        <f t="shared" ref="I108:I115" si="30">+C108+H108</f>
        <v>0</v>
      </c>
    </row>
    <row r="109" spans="2:9" x14ac:dyDescent="0.2">
      <c r="B109" s="16" t="s">
        <v>58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9"/>
        <v>0</v>
      </c>
      <c r="I109" s="4">
        <f t="shared" si="30"/>
        <v>1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9"/>
        <v>0</v>
      </c>
      <c r="I110" s="4">
        <f t="shared" si="30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9"/>
        <v>0</v>
      </c>
      <c r="I111" s="4">
        <f t="shared" si="30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9"/>
        <v>0</v>
      </c>
      <c r="I112" s="4">
        <f t="shared" si="30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9"/>
        <v>0</v>
      </c>
      <c r="I113" s="4">
        <f t="shared" si="30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9"/>
        <v>0</v>
      </c>
      <c r="I114" s="4">
        <f t="shared" si="30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9"/>
        <v>0</v>
      </c>
      <c r="I115" s="4">
        <f t="shared" si="30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f>+C127+C128+C129+C130+C131+C132+C133+C134+C135</f>
        <v>1</v>
      </c>
      <c r="D126" s="3">
        <f t="shared" ref="D126:I126" si="31">+D127+D128+D129+D130+D131+D132+D133+D134+D135</f>
        <v>0</v>
      </c>
      <c r="E126" s="3">
        <f t="shared" si="31"/>
        <v>0</v>
      </c>
      <c r="F126" s="3">
        <f t="shared" si="31"/>
        <v>0</v>
      </c>
      <c r="G126" s="3">
        <f t="shared" si="31"/>
        <v>0</v>
      </c>
      <c r="H126" s="3">
        <f t="shared" si="31"/>
        <v>0</v>
      </c>
      <c r="I126" s="3">
        <f t="shared" si="31"/>
        <v>1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f>+C137+C138+C139</f>
        <v>2269536</v>
      </c>
      <c r="D136" s="3">
        <f t="shared" ref="D136:I136" si="32">+D137+D138+D139</f>
        <v>159762</v>
      </c>
      <c r="E136" s="3">
        <f t="shared" si="32"/>
        <v>0</v>
      </c>
      <c r="F136" s="3">
        <f t="shared" si="32"/>
        <v>0</v>
      </c>
      <c r="G136" s="3">
        <f t="shared" si="32"/>
        <v>0</v>
      </c>
      <c r="H136" s="3">
        <f t="shared" si="32"/>
        <v>159762</v>
      </c>
      <c r="I136" s="3">
        <f t="shared" si="32"/>
        <v>2429298</v>
      </c>
    </row>
    <row r="137" spans="2:9" x14ac:dyDescent="0.2">
      <c r="B137" s="16" t="s">
        <v>86</v>
      </c>
      <c r="C137" s="4">
        <v>2269534</v>
      </c>
      <c r="D137" s="4">
        <v>159762</v>
      </c>
      <c r="E137" s="4">
        <v>0</v>
      </c>
      <c r="F137" s="4">
        <v>0</v>
      </c>
      <c r="G137" s="4">
        <v>0</v>
      </c>
      <c r="H137" s="4">
        <f>+D137+F137-E137-G137</f>
        <v>159762</v>
      </c>
      <c r="I137" s="4">
        <f>+C137+H137</f>
        <v>2429296</v>
      </c>
    </row>
    <row r="138" spans="2:9" x14ac:dyDescent="0.2">
      <c r="B138" s="16" t="s">
        <v>87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33">+D138+F138-E138-G138</f>
        <v>0</v>
      </c>
      <c r="I138" s="4">
        <f t="shared" ref="I138:I139" si="34">+C138+H138</f>
        <v>1</v>
      </c>
    </row>
    <row r="139" spans="2:9" x14ac:dyDescent="0.2">
      <c r="B139" s="16" t="s">
        <v>88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3"/>
        <v>0</v>
      </c>
      <c r="I139" s="4">
        <f t="shared" si="34"/>
        <v>1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>+C13+C87</f>
        <v>71917690</v>
      </c>
      <c r="D161" s="6">
        <f t="shared" ref="D161:I161" si="35">+D13+D87</f>
        <v>20587695</v>
      </c>
      <c r="E161" s="6">
        <f t="shared" si="35"/>
        <v>0</v>
      </c>
      <c r="F161" s="6">
        <f t="shared" si="35"/>
        <v>0</v>
      </c>
      <c r="G161" s="6">
        <f t="shared" si="35"/>
        <v>0</v>
      </c>
      <c r="H161" s="6">
        <f t="shared" si="35"/>
        <v>20587695</v>
      </c>
      <c r="I161" s="6">
        <f t="shared" si="35"/>
        <v>92505385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" name="Rango1_2_1"/>
    <protectedRange sqref="C87:I87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31496062992125984" right="0.31496062992125984" top="0.55118110236220474" bottom="0.74803149606299213" header="0.31496062992125984" footer="0.31496062992125984"/>
  <pageSetup scale="70" orientation="portrait" r:id="rId1"/>
  <headerFooter>
    <oddHeader xml:space="preserve">&amp;R&amp;P / &amp;N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L38"/>
  <sheetViews>
    <sheetView showGridLines="0" workbookViewId="0">
      <selection activeCell="E18" sqref="E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111</v>
      </c>
    </row>
    <row r="6" spans="1:6" x14ac:dyDescent="0.2">
      <c r="B6" s="83" t="str">
        <f>B1</f>
        <v>Sistema Municipal de Agua Potable y Alcantarillado de Moroleón</v>
      </c>
      <c r="C6" s="84"/>
      <c r="D6" s="84"/>
      <c r="E6" s="84"/>
      <c r="F6" s="85"/>
    </row>
    <row r="7" spans="1:6" x14ac:dyDescent="0.2">
      <c r="B7" s="86" t="s">
        <v>112</v>
      </c>
      <c r="C7" s="87"/>
      <c r="D7" s="87"/>
      <c r="E7" s="87"/>
      <c r="F7" s="88"/>
    </row>
    <row r="8" spans="1:6" x14ac:dyDescent="0.2">
      <c r="B8" s="89" t="s">
        <v>143</v>
      </c>
      <c r="C8" s="90"/>
      <c r="D8" s="90"/>
      <c r="E8" s="90"/>
      <c r="F8" s="91"/>
    </row>
    <row r="9" spans="1:6" ht="22.5" x14ac:dyDescent="0.2">
      <c r="B9" s="81" t="s">
        <v>113</v>
      </c>
      <c r="C9" s="82" t="s">
        <v>114</v>
      </c>
      <c r="D9" s="66" t="s">
        <v>115</v>
      </c>
      <c r="E9" s="66" t="s">
        <v>116</v>
      </c>
      <c r="F9" s="67" t="s">
        <v>117</v>
      </c>
    </row>
    <row r="10" spans="1:6" x14ac:dyDescent="0.2">
      <c r="A10" s="42"/>
      <c r="B10" s="81"/>
      <c r="C10" s="82"/>
      <c r="D10" s="66" t="s">
        <v>118</v>
      </c>
      <c r="E10" s="66" t="s">
        <v>119</v>
      </c>
      <c r="F10" s="67" t="s">
        <v>120</v>
      </c>
    </row>
    <row r="11" spans="1:6" x14ac:dyDescent="0.2">
      <c r="B11" s="52"/>
      <c r="C11" s="53" t="s">
        <v>121</v>
      </c>
      <c r="D11" s="54">
        <f>SUM(D12:D20)</f>
        <v>13052475.67</v>
      </c>
      <c r="E11" s="54">
        <f t="shared" ref="E11:F11" si="0">SUM(E12:E20)</f>
        <v>13052475.67</v>
      </c>
      <c r="F11" s="55">
        <f t="shared" si="0"/>
        <v>0</v>
      </c>
    </row>
    <row r="12" spans="1:6" x14ac:dyDescent="0.2">
      <c r="B12" s="56">
        <v>1000</v>
      </c>
      <c r="C12" s="57" t="s">
        <v>122</v>
      </c>
      <c r="D12" s="58">
        <v>4096528.31</v>
      </c>
      <c r="E12" s="58">
        <v>4096528.31</v>
      </c>
      <c r="F12" s="59">
        <f>+D12-E12</f>
        <v>0</v>
      </c>
    </row>
    <row r="13" spans="1:6" x14ac:dyDescent="0.2">
      <c r="B13" s="56">
        <v>2000</v>
      </c>
      <c r="C13" s="57" t="s">
        <v>123</v>
      </c>
      <c r="D13" s="58">
        <v>1114710.5900000001</v>
      </c>
      <c r="E13" s="58">
        <v>1114710.5900000001</v>
      </c>
      <c r="F13" s="59">
        <f t="shared" ref="F13:F20" si="1">+D13-E13</f>
        <v>0</v>
      </c>
    </row>
    <row r="14" spans="1:6" x14ac:dyDescent="0.2">
      <c r="B14" s="56">
        <v>3000</v>
      </c>
      <c r="C14" s="57" t="s">
        <v>124</v>
      </c>
      <c r="D14" s="58">
        <v>5770017.0899999999</v>
      </c>
      <c r="E14" s="58">
        <v>5770017.0899999999</v>
      </c>
      <c r="F14" s="59">
        <f t="shared" si="1"/>
        <v>0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f t="shared" si="1"/>
        <v>0</v>
      </c>
    </row>
    <row r="16" spans="1:6" x14ac:dyDescent="0.2">
      <c r="B16" s="56">
        <v>5000</v>
      </c>
      <c r="C16" s="57" t="s">
        <v>126</v>
      </c>
      <c r="D16" s="58">
        <v>14931.9</v>
      </c>
      <c r="E16" s="58">
        <v>14931.9</v>
      </c>
      <c r="F16" s="59">
        <f t="shared" si="1"/>
        <v>0</v>
      </c>
    </row>
    <row r="17" spans="1:12" x14ac:dyDescent="0.2">
      <c r="B17" s="56">
        <v>6000</v>
      </c>
      <c r="C17" s="57" t="s">
        <v>127</v>
      </c>
      <c r="D17" s="58">
        <v>2056287.78</v>
      </c>
      <c r="E17" s="58">
        <v>2056287.78</v>
      </c>
      <c r="F17" s="59">
        <f t="shared" si="1"/>
        <v>0</v>
      </c>
    </row>
    <row r="18" spans="1:12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f t="shared" si="1"/>
        <v>0</v>
      </c>
    </row>
    <row r="19" spans="1:12" x14ac:dyDescent="0.2">
      <c r="B19" s="56">
        <v>8000</v>
      </c>
      <c r="C19" s="57" t="s">
        <v>129</v>
      </c>
      <c r="D19" s="58">
        <v>0</v>
      </c>
      <c r="E19" s="58">
        <v>0</v>
      </c>
      <c r="F19" s="59">
        <f t="shared" si="1"/>
        <v>0</v>
      </c>
    </row>
    <row r="20" spans="1:12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f t="shared" si="1"/>
        <v>0</v>
      </c>
    </row>
    <row r="21" spans="1:12" x14ac:dyDescent="0.2">
      <c r="B21" s="56"/>
      <c r="C21" s="60" t="s">
        <v>131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1:12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f>+D22-E22</f>
        <v>0</v>
      </c>
    </row>
    <row r="23" spans="1:12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f t="shared" ref="F23:F30" si="3">+D23-E23</f>
        <v>0</v>
      </c>
    </row>
    <row r="24" spans="1:12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f t="shared" si="3"/>
        <v>0</v>
      </c>
    </row>
    <row r="25" spans="1:12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f t="shared" si="3"/>
        <v>0</v>
      </c>
    </row>
    <row r="26" spans="1:12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f t="shared" si="3"/>
        <v>0</v>
      </c>
    </row>
    <row r="27" spans="1:12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f t="shared" si="3"/>
        <v>0</v>
      </c>
    </row>
    <row r="28" spans="1:12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f t="shared" si="3"/>
        <v>0</v>
      </c>
    </row>
    <row r="29" spans="1:12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f t="shared" si="3"/>
        <v>0</v>
      </c>
    </row>
    <row r="30" spans="1:12" x14ac:dyDescent="0.2">
      <c r="B30" s="63">
        <v>9000</v>
      </c>
      <c r="C30" s="64" t="s">
        <v>130</v>
      </c>
      <c r="D30" s="65">
        <v>0</v>
      </c>
      <c r="E30" s="65">
        <v>0</v>
      </c>
      <c r="F30" s="59">
        <f t="shared" si="3"/>
        <v>0</v>
      </c>
    </row>
    <row r="31" spans="1:12" ht="12" thickBot="1" x14ac:dyDescent="0.25">
      <c r="B31" s="48"/>
      <c r="C31" s="49" t="s">
        <v>34</v>
      </c>
      <c r="D31" s="50">
        <f>D11+D21</f>
        <v>13052475.67</v>
      </c>
      <c r="E31" s="50">
        <f t="shared" ref="E31:F31" si="4">E11+E21</f>
        <v>13052475.67</v>
      </c>
      <c r="F31" s="51">
        <f t="shared" si="4"/>
        <v>0</v>
      </c>
    </row>
    <row r="32" spans="1:12" x14ac:dyDescent="0.2">
      <c r="A32" s="69"/>
      <c r="B32" s="69"/>
      <c r="C32" s="71"/>
      <c r="D32" s="69"/>
      <c r="E32" s="69"/>
      <c r="F32" s="69"/>
      <c r="G32" s="43"/>
      <c r="H32" s="43"/>
      <c r="I32" s="43"/>
      <c r="J32" s="43"/>
      <c r="K32" s="43"/>
      <c r="L32" s="43"/>
    </row>
    <row r="33" spans="1:12" x14ac:dyDescent="0.2">
      <c r="A33" s="69"/>
      <c r="B33" s="69" t="s">
        <v>144</v>
      </c>
      <c r="C33" s="69"/>
      <c r="D33" s="69"/>
      <c r="E33" s="69"/>
      <c r="F33" s="69"/>
      <c r="G33" s="43"/>
      <c r="H33" s="43"/>
      <c r="I33" s="43"/>
      <c r="J33" s="43"/>
      <c r="K33" s="43"/>
      <c r="L33" s="43"/>
    </row>
    <row r="34" spans="1:12" x14ac:dyDescent="0.2">
      <c r="A34" s="69"/>
      <c r="B34" s="69"/>
      <c r="C34" s="69"/>
      <c r="D34" s="69"/>
      <c r="E34" s="69"/>
      <c r="F34" s="69"/>
      <c r="G34" s="43"/>
      <c r="H34" s="43"/>
      <c r="I34" s="43"/>
      <c r="J34" s="43"/>
      <c r="K34" s="43"/>
      <c r="L34" s="43"/>
    </row>
    <row r="35" spans="1:12" x14ac:dyDescent="0.2">
      <c r="A35" s="69"/>
      <c r="B35" s="69"/>
      <c r="C35" s="69"/>
      <c r="D35" s="69"/>
      <c r="E35" s="69"/>
      <c r="F35" s="69"/>
      <c r="G35" s="43"/>
      <c r="H35" s="43"/>
      <c r="I35" s="43"/>
      <c r="J35" s="43"/>
      <c r="K35" s="43"/>
      <c r="L35" s="43"/>
    </row>
    <row r="36" spans="1:12" x14ac:dyDescent="0.2">
      <c r="A36" s="69"/>
      <c r="B36" s="69"/>
      <c r="C36" s="69"/>
      <c r="D36" s="69"/>
      <c r="E36" s="69"/>
      <c r="F36" s="69"/>
      <c r="G36" s="43"/>
      <c r="H36" s="43"/>
      <c r="I36" s="43"/>
      <c r="J36" s="43"/>
      <c r="K36" s="43"/>
      <c r="L36" s="43"/>
    </row>
    <row r="37" spans="1:12" x14ac:dyDescent="0.2">
      <c r="A37" s="69"/>
      <c r="B37" s="69"/>
      <c r="C37" s="69"/>
      <c r="D37" s="69"/>
      <c r="E37" s="69"/>
      <c r="F37" s="69"/>
      <c r="G37" s="43"/>
      <c r="H37" s="43"/>
      <c r="I37" s="43"/>
      <c r="J37" s="43"/>
      <c r="K37" s="43"/>
      <c r="L37" s="43"/>
    </row>
    <row r="38" spans="1:12" x14ac:dyDescent="0.2">
      <c r="A38" s="69"/>
      <c r="B38" s="69"/>
      <c r="C38" s="69"/>
      <c r="D38" s="69"/>
      <c r="E38" s="69"/>
      <c r="F38" s="69"/>
      <c r="G38" s="43"/>
      <c r="H38" s="43"/>
      <c r="I38" s="43"/>
      <c r="J38" s="43"/>
      <c r="K38" s="43"/>
      <c r="L38" s="43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132</v>
      </c>
    </row>
    <row r="8" spans="1:6" x14ac:dyDescent="0.2">
      <c r="B8" s="45" t="s">
        <v>133</v>
      </c>
    </row>
    <row r="9" spans="1:6" x14ac:dyDescent="0.2">
      <c r="A9" s="42"/>
      <c r="B9" s="47" t="s">
        <v>134</v>
      </c>
    </row>
    <row r="10" spans="1:6" x14ac:dyDescent="0.2">
      <c r="B10" s="47" t="s">
        <v>135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 t="s">
        <v>145</v>
      </c>
    </row>
    <row r="13" spans="1:6" x14ac:dyDescent="0.2">
      <c r="A13" s="43"/>
      <c r="B13" s="43"/>
      <c r="C13" s="70"/>
    </row>
    <row r="14" spans="1:6" x14ac:dyDescent="0.2">
      <c r="A14" s="43"/>
      <c r="B14" s="43"/>
      <c r="C14" s="68"/>
    </row>
    <row r="15" spans="1:6" x14ac:dyDescent="0.2">
      <c r="A15" s="43"/>
      <c r="B15" s="43"/>
      <c r="C15" s="43"/>
    </row>
    <row r="16" spans="1:6" x14ac:dyDescent="0.2">
      <c r="A16" s="43"/>
      <c r="B16" s="43"/>
      <c r="C16" s="43"/>
    </row>
    <row r="17" spans="1:3" x14ac:dyDescent="0.2">
      <c r="A17" s="43"/>
      <c r="B17" s="43"/>
      <c r="C17" s="43"/>
    </row>
    <row r="18" spans="1:3" x14ac:dyDescent="0.2">
      <c r="A18" s="43"/>
      <c r="B18" s="43"/>
      <c r="C18" s="43"/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132</v>
      </c>
    </row>
    <row r="8" spans="1:6" x14ac:dyDescent="0.2">
      <c r="B8" s="45" t="s">
        <v>136</v>
      </c>
    </row>
    <row r="9" spans="1:6" x14ac:dyDescent="0.2">
      <c r="A9" s="42"/>
      <c r="B9" s="46" t="s">
        <v>137</v>
      </c>
    </row>
    <row r="10" spans="1:6" x14ac:dyDescent="0.2">
      <c r="B10" s="46" t="s">
        <v>138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 t="s">
        <v>146</v>
      </c>
    </row>
    <row r="13" spans="1:6" x14ac:dyDescent="0.2">
      <c r="A13" s="43"/>
      <c r="B13" s="43"/>
      <c r="C13" s="70"/>
    </row>
    <row r="14" spans="1:6" x14ac:dyDescent="0.2">
      <c r="A14" s="43"/>
      <c r="B14" s="43"/>
      <c r="C14" s="68"/>
    </row>
    <row r="15" spans="1:6" x14ac:dyDescent="0.2">
      <c r="A15" s="43"/>
      <c r="B15" s="43"/>
      <c r="C15" s="43"/>
    </row>
    <row r="16" spans="1:6" x14ac:dyDescent="0.2">
      <c r="A16" s="43"/>
      <c r="B16" s="43"/>
      <c r="C16" s="43"/>
    </row>
    <row r="17" spans="1:3" x14ac:dyDescent="0.2">
      <c r="A17" s="43"/>
      <c r="B17" s="43"/>
      <c r="C17" s="43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5"/>
  <sheetViews>
    <sheetView showGridLines="0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31 de marzo de 2025</v>
      </c>
      <c r="C3" s="74"/>
      <c r="D3" s="74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132</v>
      </c>
    </row>
    <row r="8" spans="1:6" x14ac:dyDescent="0.2">
      <c r="B8" s="45" t="s">
        <v>139</v>
      </c>
    </row>
    <row r="9" spans="1:6" x14ac:dyDescent="0.2">
      <c r="A9" s="69"/>
      <c r="B9" s="43"/>
      <c r="C9" s="43"/>
    </row>
    <row r="10" spans="1:6" x14ac:dyDescent="0.2">
      <c r="A10" s="43"/>
      <c r="B10" s="43"/>
      <c r="C10" s="43" t="s">
        <v>147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/>
    </row>
    <row r="13" spans="1:6" x14ac:dyDescent="0.2">
      <c r="A13" s="43"/>
      <c r="B13" s="43"/>
      <c r="C13" s="43"/>
    </row>
    <row r="14" spans="1:6" x14ac:dyDescent="0.2">
      <c r="A14" s="43"/>
      <c r="B14" s="43"/>
      <c r="C14" s="43"/>
    </row>
    <row r="15" spans="1:6" x14ac:dyDescent="0.2">
      <c r="A15" s="43"/>
      <c r="B15" s="43"/>
      <c r="C15" s="43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2025-04-08T19:16:31Z</cp:lastPrinted>
  <dcterms:created xsi:type="dcterms:W3CDTF">2024-03-15T21:50:03Z</dcterms:created>
  <dcterms:modified xsi:type="dcterms:W3CDTF">2025-04-09T16:01:25Z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