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24226"/>
  <mc:AlternateContent xmlns:mc="http://schemas.openxmlformats.org/markup-compatibility/2006">
    <mc:Choice Requires="x15">
      <x15ac:absPath xmlns:x15ac="http://schemas.microsoft.com/office/spreadsheetml/2010/11/ac" url="C:\Users\Server\Documents\2024\OFS\2024\2402\"/>
    </mc:Choice>
  </mc:AlternateContent>
  <xr:revisionPtr revIDLastSave="0" documentId="13_ncr:1_{376CDA5B-444A-4BBB-B9CC-C8C941D23F4B}" xr6:coauthVersionLast="36" xr6:coauthVersionMax="47" xr10:uidLastSave="{00000000-0000-0000-0000-000000000000}"/>
  <bookViews>
    <workbookView xWindow="0" yWindow="0" windowWidth="28800" windowHeight="12225"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91029"/>
</workbook>
</file>

<file path=xl/calcChain.xml><?xml version="1.0" encoding="utf-8"?>
<calcChain xmlns="http://schemas.openxmlformats.org/spreadsheetml/2006/main">
  <c r="H7" i="5" l="1"/>
  <c r="H8" i="5"/>
  <c r="H12" i="5"/>
  <c r="H15" i="5"/>
  <c r="I7" i="5"/>
  <c r="I8" i="5"/>
  <c r="I10" i="5"/>
  <c r="H10" i="5" s="1"/>
  <c r="I12" i="5"/>
  <c r="I14" i="5"/>
  <c r="H14" i="5" s="1"/>
  <c r="I15" i="5"/>
  <c r="T5" i="5"/>
  <c r="T14" i="5"/>
  <c r="T13" i="5"/>
  <c r="T12" i="5"/>
  <c r="T11" i="5"/>
  <c r="T10" i="5"/>
  <c r="T9" i="5"/>
  <c r="T8" i="5"/>
  <c r="T7" i="5"/>
  <c r="T6" i="5"/>
  <c r="J6" i="5" l="1"/>
  <c r="G6" i="5"/>
  <c r="F6" i="5"/>
  <c r="F5" i="5" s="1"/>
  <c r="G5" i="5"/>
  <c r="F7" i="5"/>
  <c r="G7" i="5"/>
  <c r="F8" i="5"/>
  <c r="G8" i="5"/>
  <c r="J8" i="5"/>
  <c r="J7" i="5" s="1"/>
  <c r="F9" i="5"/>
  <c r="G9" i="5"/>
  <c r="F10" i="5"/>
  <c r="G10" i="5"/>
  <c r="J9" i="5"/>
  <c r="I9" i="5" s="1"/>
  <c r="H9" i="5" s="1"/>
  <c r="F11" i="5"/>
  <c r="G11" i="5"/>
  <c r="J11" i="5"/>
  <c r="I11" i="5" s="1"/>
  <c r="H11" i="5" s="1"/>
  <c r="F13" i="5"/>
  <c r="G13" i="5"/>
  <c r="J13" i="5"/>
  <c r="I13" i="5" s="1"/>
  <c r="H13" i="5" s="1"/>
  <c r="J5" i="5" l="1"/>
  <c r="I5" i="5" s="1"/>
  <c r="H5" i="5" s="1"/>
  <c r="I6" i="5"/>
  <c r="H6" i="5" s="1"/>
</calcChain>
</file>

<file path=xl/sharedStrings.xml><?xml version="1.0" encoding="utf-8"?>
<sst xmlns="http://schemas.openxmlformats.org/spreadsheetml/2006/main" count="207" uniqueCount="144">
  <si>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</si>
  <si>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</si>
  <si>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</si>
  <si>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</si>
  <si>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</si>
  <si>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</si>
  <si>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</si>
  <si>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</si>
  <si>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</si>
  <si>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</si>
  <si>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</si>
  <si>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</si>
  <si>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</si>
  <si>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</si>
  <si>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</si>
  <si>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</si>
  <si>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</si>
  <si>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</si>
  <si>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</si>
  <si>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</si>
  <si>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</si>
  <si>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</si>
  <si>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</si>
  <si>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</si>
  <si>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</si>
  <si>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</si>
  <si>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</si>
  <si>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</si>
  <si>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</si>
  <si>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</si>
  <si>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</si>
  <si>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</si>
  <si>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</si>
  <si>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</si>
  <si>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</si>
  <si>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</si>
  <si>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</si>
  <si>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</si>
  <si>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</si>
  <si>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</si>
  <si>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</si>
  <si>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Modificado</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</si>
  <si>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</si>
  <si>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</si>
  <si>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</si>
  <si>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</si>
  <si>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</si>
  <si>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</si>
  <si>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</si>
  <si>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</si>
  <si>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</si>
  <si>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</si>
  <si>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</si>
  <si>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</si>
  <si>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</si>
  <si>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</si>
  <si>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</si>
  <si>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</si>
  <si>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</si>
  <si>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</si>
  <si>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</si>
  <si>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</si>
  <si>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</si>
  <si>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</si>
  <si>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</si>
  <si>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</si>
  <si>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</si>
  <si>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</si>
  <si>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</si>
  <si>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</si>
  <si>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</si>
  <si>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</si>
  <si>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</si>
  <si>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</si>
  <si>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</si>
  <si>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</si>
  <si>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</si>
  <si>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</si>
  <si>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</si>
  <si>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</si>
  <si>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</si>
  <si>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</si>
  <si>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E</t>
  </si>
  <si>
    <t>E0001</t>
  </si>
  <si>
    <t>DIRECCION GENERAL DEL SMAPAM</t>
  </si>
  <si>
    <t>SI</t>
  </si>
  <si>
    <t>CONTRIBUIR AL EFICIENTE MANEJO DEL AGUA POTABLE, MEDIANTE UN SISTEMA DE DISTRIBUCIÓN QUE GARANTICE SU ABASTO.</t>
  </si>
  <si>
    <t>LOS HABITANTES DE LA CABECERA MUNICIPAL, CUENTAN CON SUMINISTRO DE AGUA POTABLE.</t>
  </si>
  <si>
    <t>Fin</t>
  </si>
  <si>
    <t>ÍNDICE DE ATENCIÓN A ORDENES GENERADAS</t>
  </si>
  <si>
    <t>F I N</t>
  </si>
  <si>
    <t>(A / B) * 100</t>
  </si>
  <si>
    <t>NÚMERO DE ORDENES ATENDIDAS DURANTE DURANTE AÑO ACTUAL    NÚMERO DE ORDENES GENERADAS DURANTE AÑO ACTUAL</t>
  </si>
  <si>
    <t>Proposito</t>
  </si>
  <si>
    <t>COBERTURA DE SUMINISTRO DE AGUA POTABLE EN CABECERA MUNICIPAL.</t>
  </si>
  <si>
    <t>P R O P Ó S I T O</t>
  </si>
  <si>
    <t>TOTAL DE TOMAS CON SERVICIO DE AGUA POTABLE    TOTAL DE TOMAS UBICADAS EN LA CABECERA MUNICIPAL</t>
  </si>
  <si>
    <t>Componente</t>
  </si>
  <si>
    <t>MANTENIMIENTO A REDES DE DISTRIBUCIÓN Y DESCARGA</t>
  </si>
  <si>
    <t>C O M P O N E N T E 1</t>
  </si>
  <si>
    <t>A</t>
  </si>
  <si>
    <t xml:space="preserve">NÚMERO DE METROS LINEALES    </t>
  </si>
  <si>
    <t>Actividad</t>
  </si>
  <si>
    <t>TOMAS DE AGUA IRREGULARES</t>
  </si>
  <si>
    <t>A C T I V I D A D - 1 . 1</t>
  </si>
  <si>
    <t xml:space="preserve">NÚMERO DE TOMAS IRREGULARES IDENTIFICADAS AÑO ACTUAL    </t>
  </si>
  <si>
    <t>NIVEL DE PRODUCCIÓN</t>
  </si>
  <si>
    <t>C O M P O N E N T E - 2</t>
  </si>
  <si>
    <t>VOLUMEN M3 DE AGUA PRODUCIDA    VOLUMEN M3 DE AGUA CONCESIONADA</t>
  </si>
  <si>
    <t>EFICIENTIZACIÓN DE POZOS</t>
  </si>
  <si>
    <t>A C T I V I D A D - 2 . 1</t>
  </si>
  <si>
    <t>((A / B) - 1) * 100</t>
  </si>
  <si>
    <t>((COSNUMO KWH DE ENERGÍA ELÉCTRICA AÑO ACTUAL    CONSUMO KWH DE ENRGÍA ELÉCTRICA AÑO ANTERIOR)</t>
  </si>
  <si>
    <t>AGUA RESIDUAL TRATADA</t>
  </si>
  <si>
    <t>C O M P O N E N T E - 3</t>
  </si>
  <si>
    <t>VOLUMEN M3 DE AGUA RESIDUAL TRATADA    VOLUMEN M3 DE AGUA SUMINISTRADA A CABECERA MUNICIPAL</t>
  </si>
  <si>
    <t>AGUA SANEADA REUTILIZADA</t>
  </si>
  <si>
    <t>A C T I V I D A D - 3 . 1</t>
  </si>
  <si>
    <t xml:space="preserve">VOLUMEN M3 DE AGUA RESIDUAL SANEADA REUTILIZADA    </t>
  </si>
  <si>
    <t>ÍNDICE DE ATENCIÓN, A SOLICITUD DE CONTRATO</t>
  </si>
  <si>
    <t>C O M P O N E N T E - 4</t>
  </si>
  <si>
    <t>A / B</t>
  </si>
  <si>
    <t>NÚMERO DE DÍAS EN ATENCIÓN A SOLICITUDES    NÚMERO DE SOLICITUDES</t>
  </si>
  <si>
    <t>VARIACIÓN DE CARTERA VENCIDA</t>
  </si>
  <si>
    <t>A C T I V I D A D - 4 . 1</t>
  </si>
  <si>
    <t>IMPORTE DE LA CARTERA VENCIDA AL CIERRE DEL AÑO ACTUAL    IMPORTE DE LA CARTERA VENCIDA DEL AÑO ANTERIOR</t>
  </si>
  <si>
    <t>PORCENTAJE</t>
  </si>
  <si>
    <t>UNIDAD</t>
  </si>
  <si>
    <t>TASA DE VARIACION</t>
  </si>
  <si>
    <t>Metro cubico</t>
  </si>
  <si>
    <t>PROMEDIO</t>
  </si>
  <si>
    <t>PROGRAMA DE MANTENIMIENTO EJECUTADO A REDES DE DISTRIBUCIÓN Y DESCARGA (4.15.2.)</t>
  </si>
  <si>
    <t>DETECCIÓN DE TOMAS IRREGULARES</t>
  </si>
  <si>
    <t>PROGRAMA DE PRODUCCIÓN EJECUTADA EN FUENTES DE ABASTECIMIENTO (2.16.2.)</t>
  </si>
  <si>
    <t>CONSUMO DE ENERGÍA ELÉCTRICA PARA LA OPERACIÓN DEL PROCESO DE EXTRACCIÓN</t>
  </si>
  <si>
    <t>CUIDADO DEL MEDIO AMBIENTE, CON AGUAS RESIDUALES TRATADAS (2.11.1.)</t>
  </si>
  <si>
    <t>LAS AGUAS RESIDUALES DEL MUNICIPIO SON TRATADAS PARA SU REÚSO</t>
  </si>
  <si>
    <t>PRONTA RESPUESTA REALIZADA A SOLICITUDES DE CONTRATACIÓN (1.4.1.)</t>
  </si>
  <si>
    <t>PROGRAMA ANUAL DE RECUPERACIÓN DE CARTERA VENCIDA</t>
  </si>
  <si>
    <t>Sistema Municipal de Agua Potable y Alcantarillado de Moroleón
Indicadores de Resultados
Del 1 de enero al 30 de junio de 2024</t>
  </si>
  <si>
    <t>Aprobado</t>
  </si>
  <si>
    <t>Devengado</t>
  </si>
  <si>
    <t>Ejercido</t>
  </si>
  <si>
    <t>Pagado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</si>
</sst>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2]* #,##0.00_-;\-[$€-2]* #,##0.00_-;_-[$€-2]* &quot;-&quot;??_-"/>
    <numFmt numFmtId="165" formatCode="_-* #,##0_-;\-* #,##0_-;_-* &quot;-&quot;??_-;_-@_-"/>
    <numFmt numFmtId="166" formatCode="#,##0_ ;\-#,##0\ "/>
  </numFmts>
  <fonts count="15"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10"/>
      <color theme="1"/>
      <name val="Arial"/>
      <family val="2"/>
    </font>
    <font>
      <sz val="11"/>
      <color theme="1"/>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10">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style="thin">
        <color auto="1"/>
      </top>
      <bottom style="double">
        <color auto="1"/>
      </bottom>
      <diagonal/>
    </border>
    <border>
      <left/>
      <right/>
      <top/>
      <bottom style="thin">
        <color auto="1"/>
      </bottom>
      <diagonal/>
    </border>
  </borders>
  <cellStyleXfs count="19">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2" fillId="0" borderId="0" applyFont="0" applyFill="0" applyBorder="0" applyAlignment="0" applyProtection="0"/>
    <xf numFmtId="9" fontId="12" fillId="0" borderId="0" applyFont="0" applyFill="0" applyBorder="0" applyAlignment="0" applyProtection="0"/>
  </cellStyleXfs>
  <cellXfs count="65">
    <xf numFmtId="0" fontId="0" fillId="0" borderId="0" xfId="0"/>
    <xf numFmtId="0" fontId="0" fillId="0" borderId="0" xfId="0" applyProtection="1">
      <protection locked="0"/>
    </xf>
    <xf numFmtId="0" fontId="6" fillId="0" borderId="0" xfId="0" applyFont="1" applyAlignment="1">
      <alignment horizontal="justify" vertical="top" wrapText="1"/>
    </xf>
    <xf numFmtId="0" fontId="5" fillId="2" borderId="0" xfId="8" applyFont="1" applyFill="1" applyAlignment="1">
      <alignment horizontal="justify" vertical="top" wrapText="1"/>
    </xf>
    <xf numFmtId="0" fontId="7" fillId="0" borderId="0" xfId="0" applyFont="1" applyAlignment="1">
      <alignment horizontal="justify" vertical="top" wrapText="1"/>
    </xf>
    <xf numFmtId="0" fontId="5" fillId="3" borderId="0" xfId="8" applyFont="1" applyFill="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0" fillId="0" borderId="0" xfId="0" applyAlignment="1" applyProtection="1">
      <alignment horizontal="justify" vertical="top" wrapText="1"/>
      <protection locked="0"/>
    </xf>
    <xf numFmtId="0" fontId="0" fillId="0" borderId="0" xfId="0" applyAlignment="1">
      <alignment horizontal="center" vertical="top"/>
    </xf>
    <xf numFmtId="0" fontId="0" fillId="0" borderId="0" xfId="0" applyAlignment="1" applyProtection="1">
      <alignment horizontal="center" vertical="top"/>
      <protection locked="0"/>
    </xf>
    <xf numFmtId="0" fontId="3" fillId="5" borderId="0" xfId="0" applyFont="1" applyFill="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Alignment="1">
      <alignment horizontal="center" vertical="center" wrapText="1"/>
    </xf>
    <xf numFmtId="0" fontId="3" fillId="7" borderId="0" xfId="16" applyFont="1" applyFill="1" applyAlignment="1">
      <alignment horizontal="center" vertical="center" wrapText="1"/>
    </xf>
    <xf numFmtId="0" fontId="10" fillId="0" borderId="0" xfId="0" applyFont="1" applyAlignment="1">
      <alignment horizontal="center" vertical="top"/>
    </xf>
    <xf numFmtId="0" fontId="3" fillId="5" borderId="0" xfId="0" applyFont="1" applyFill="1" applyAlignment="1">
      <alignment horizontal="center" vertical="top" wrapText="1"/>
    </xf>
    <xf numFmtId="0" fontId="3" fillId="5"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8" fillId="8" borderId="5" xfId="8" applyFont="1" applyFill="1" applyBorder="1" applyAlignment="1" applyProtection="1">
      <alignment horizontal="centerContinuous" vertical="center" wrapText="1"/>
      <protection locked="0"/>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0" xfId="16" applyFont="1" applyFill="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Alignment="1">
      <alignment horizontal="center" vertical="center" wrapText="1"/>
    </xf>
    <xf numFmtId="0" fontId="0" fillId="0" borderId="0" xfId="0" applyFont="1" applyAlignment="1" applyProtection="1">
      <alignment horizontal="center" vertical="center" wrapText="1"/>
    </xf>
    <xf numFmtId="0" fontId="0" fillId="0" borderId="0" xfId="0" applyFont="1" applyAlignment="1" applyProtection="1">
      <alignment horizontal="center" vertical="center" wrapText="1"/>
      <protection locked="0"/>
    </xf>
    <xf numFmtId="0" fontId="0" fillId="0" borderId="0" xfId="0" applyFont="1" applyAlignment="1">
      <alignment horizontal="center" vertical="center" wrapText="1"/>
    </xf>
    <xf numFmtId="0" fontId="0" fillId="0" borderId="0" xfId="0" applyAlignment="1" applyProtection="1">
      <alignment horizontal="center" vertical="center" wrapText="1"/>
    </xf>
    <xf numFmtId="0" fontId="0" fillId="0" borderId="7" xfId="0" applyFont="1" applyBorder="1" applyProtection="1"/>
    <xf numFmtId="0" fontId="0" fillId="0" borderId="7" xfId="0" applyFont="1" applyBorder="1" applyProtection="1">
      <protection locked="0"/>
    </xf>
    <xf numFmtId="0" fontId="0" fillId="0" borderId="0" xfId="0" applyAlignment="1" applyProtection="1">
      <alignment vertical="center"/>
      <protection locked="0"/>
    </xf>
    <xf numFmtId="0" fontId="8" fillId="8" borderId="6" xfId="8" applyFont="1" applyFill="1" applyBorder="1" applyAlignment="1" applyProtection="1">
      <alignment vertical="center" wrapText="1"/>
      <protection locked="0"/>
    </xf>
    <xf numFmtId="0" fontId="3" fillId="6" borderId="0" xfId="16" applyFont="1" applyFill="1" applyAlignment="1">
      <alignment vertical="center" wrapText="1"/>
    </xf>
    <xf numFmtId="4" fontId="13" fillId="0" borderId="0" xfId="0" applyNumberFormat="1" applyFont="1" applyAlignment="1" applyProtection="1">
      <alignment vertical="center" wrapText="1"/>
      <protection locked="0"/>
    </xf>
    <xf numFmtId="4" fontId="13" fillId="0" borderId="8" xfId="0" applyNumberFormat="1" applyFont="1" applyBorder="1" applyAlignment="1" applyProtection="1">
      <alignment vertical="center"/>
      <protection locked="0"/>
    </xf>
    <xf numFmtId="0" fontId="10" fillId="0" borderId="0" xfId="0" applyFont="1" applyAlignment="1" applyProtection="1">
      <alignment horizontal="center" vertical="center" wrapText="1"/>
    </xf>
    <xf numFmtId="165" fontId="13" fillId="0" borderId="0" xfId="17" applyNumberFormat="1" applyFont="1" applyFill="1" applyAlignment="1" applyProtection="1">
      <alignment vertical="center" wrapText="1"/>
      <protection locked="0"/>
    </xf>
    <xf numFmtId="166" fontId="13" fillId="0" borderId="0" xfId="17" applyNumberFormat="1" applyFont="1" applyFill="1" applyAlignment="1" applyProtection="1">
      <alignment vertical="center" wrapText="1"/>
      <protection locked="0"/>
    </xf>
    <xf numFmtId="0" fontId="13" fillId="0" borderId="0" xfId="0" applyFont="1" applyFill="1" applyAlignment="1" applyProtection="1">
      <alignment vertical="center" wrapText="1"/>
      <protection locked="0"/>
    </xf>
    <xf numFmtId="43" fontId="13" fillId="0" borderId="0" xfId="17" applyFont="1" applyFill="1" applyAlignment="1" applyProtection="1">
      <alignment vertical="center" wrapText="1"/>
      <protection locked="0"/>
    </xf>
    <xf numFmtId="10" fontId="13" fillId="0" borderId="0" xfId="18" applyNumberFormat="1" applyFont="1" applyAlignment="1" applyProtection="1">
      <alignment horizontal="center" vertical="center"/>
      <protection locked="0"/>
    </xf>
    <xf numFmtId="0" fontId="13" fillId="0" borderId="0" xfId="0" applyFont="1" applyAlignment="1" applyProtection="1">
      <alignment horizontal="center" vertical="center"/>
      <protection locked="0"/>
    </xf>
    <xf numFmtId="2" fontId="13" fillId="0" borderId="0" xfId="0" applyNumberFormat="1" applyFont="1" applyAlignment="1" applyProtection="1">
      <alignment horizontal="center" vertical="center"/>
      <protection locked="0"/>
    </xf>
    <xf numFmtId="10" fontId="13" fillId="0" borderId="9" xfId="18" applyNumberFormat="1" applyFont="1" applyBorder="1" applyAlignment="1" applyProtection="1">
      <alignment horizontal="center" vertical="center"/>
      <protection locked="0"/>
    </xf>
    <xf numFmtId="3" fontId="13" fillId="0" borderId="0" xfId="0" applyNumberFormat="1" applyFont="1" applyAlignment="1" applyProtection="1">
      <alignment horizontal="center" vertical="center"/>
      <protection locked="0"/>
    </xf>
    <xf numFmtId="9" fontId="13" fillId="0" borderId="0" xfId="0" applyNumberFormat="1" applyFont="1" applyAlignment="1" applyProtection="1">
      <alignment horizontal="center" vertical="center"/>
      <protection locked="0"/>
    </xf>
    <xf numFmtId="9" fontId="13" fillId="0" borderId="9" xfId="0" applyNumberFormat="1" applyFont="1" applyBorder="1" applyAlignment="1" applyProtection="1">
      <alignment horizontal="center" vertical="center"/>
      <protection locked="0"/>
    </xf>
    <xf numFmtId="4" fontId="13" fillId="0" borderId="8" xfId="0" applyNumberFormat="1" applyFont="1" applyBorder="1" applyAlignment="1" applyProtection="1">
      <alignment vertical="center" wrapText="1"/>
      <protection locked="0"/>
    </xf>
    <xf numFmtId="0" fontId="10" fillId="0" borderId="0" xfId="0" applyFont="1" applyBorder="1" applyAlignment="1" applyProtection="1">
      <alignment horizontal="center" vertical="center" wrapText="1"/>
    </xf>
    <xf numFmtId="0" fontId="0" fillId="0" borderId="0" xfId="0" applyFont="1" applyBorder="1" applyProtection="1"/>
    <xf numFmtId="0" fontId="0" fillId="0" borderId="0" xfId="0" applyBorder="1"/>
    <xf numFmtId="43" fontId="14" fillId="0" borderId="0" xfId="17" applyFont="1" applyFill="1" applyAlignment="1" applyProtection="1">
      <alignment vertical="center" wrapText="1"/>
      <protection locked="0"/>
    </xf>
    <xf numFmtId="0" fontId="3" fillId="6" borderId="5" xfId="8" applyFont="1" applyFill="1" applyBorder="1" applyAlignment="1" applyProtection="1">
      <alignment horizontal="center" vertical="center" wrapText="1"/>
      <protection locked="0"/>
    </xf>
    <xf numFmtId="0" fontId="3" fillId="6" borderId="6" xfId="8" applyFont="1" applyFill="1" applyBorder="1" applyAlignment="1" applyProtection="1">
      <alignment horizontal="center" vertical="center" wrapText="1"/>
      <protection locked="0"/>
    </xf>
    <xf numFmtId="0" fontId="3" fillId="6" borderId="3" xfId="8" applyFont="1" applyFill="1" applyBorder="1" applyAlignment="1" applyProtection="1">
      <alignment horizontal="center" vertical="center" wrapText="1"/>
      <protection locked="0"/>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cellXfs>
  <cellStyles count="19">
    <cellStyle name="Euro" xfId="1" xr:uid="{00000000-0005-0000-0000-000000000000}"/>
    <cellStyle name="Millares" xfId="17"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 name="Porcentaje" xfId="18"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6"/>
  <sheetViews>
    <sheetView tabSelected="1" workbookViewId="0">
      <pane xSplit="2" ySplit="4" topLeftCell="H5" activePane="bottomRight" state="frozen"/>
      <selection pane="topRight" activeCell="C1" sqref="C1"/>
      <selection pane="bottomLeft" activeCell="A5" sqref="A5"/>
      <selection pane="bottomRight" activeCell="U5" sqref="U5"/>
    </sheetView>
  </sheetViews>
  <sheetFormatPr baseColWidth="10" defaultColWidth="12" defaultRowHeight="11.25" x14ac:dyDescent="0.2"/>
  <cols>
    <col min="1" max="1" width="12.83203125" customWidth="1"/>
    <col min="2" max="2" width="15.6640625" style="1" customWidth="1"/>
    <col min="3" max="3" width="20.83203125" style="1" customWidth="1"/>
    <col min="4" max="4" width="25.83203125" style="1" customWidth="1"/>
    <col min="5" max="5" width="15.83203125" style="1" customWidth="1"/>
    <col min="6" max="10" width="16.83203125" style="38" customWidth="1"/>
    <col min="11" max="11" width="7.83203125" style="1" customWidth="1"/>
    <col min="12" max="12" width="15.83203125" style="1" customWidth="1"/>
    <col min="13" max="14" width="20.83203125" style="1" customWidth="1"/>
    <col min="15" max="15" width="15.83203125" style="1" customWidth="1"/>
    <col min="16" max="16" width="15.1640625" style="1" bestFit="1" customWidth="1"/>
    <col min="17" max="17" width="35.83203125" style="1" customWidth="1"/>
    <col min="18" max="19" width="12" style="1"/>
    <col min="20" max="20" width="12.1640625" style="1" bestFit="1" customWidth="1"/>
    <col min="21" max="22" width="17.83203125" style="1" customWidth="1"/>
    <col min="23" max="23" width="14.5" customWidth="1"/>
  </cols>
  <sheetData>
    <row r="1" spans="1:24" ht="60" customHeight="1" x14ac:dyDescent="0.2">
      <c r="A1" s="25" t="s">
        <v>139</v>
      </c>
      <c r="B1" s="26"/>
      <c r="C1" s="26"/>
      <c r="D1" s="26"/>
      <c r="E1" s="26"/>
      <c r="F1" s="39"/>
      <c r="G1" s="39"/>
      <c r="H1" s="39"/>
      <c r="I1" s="39"/>
      <c r="J1" s="39"/>
      <c r="K1" s="26"/>
      <c r="L1" s="26"/>
      <c r="M1" s="26"/>
      <c r="N1" s="26"/>
      <c r="O1" s="26"/>
      <c r="P1" s="26"/>
      <c r="Q1" s="26"/>
      <c r="R1" s="26"/>
      <c r="S1" s="26"/>
      <c r="T1" s="26"/>
      <c r="U1" s="26"/>
      <c r="V1" s="26"/>
      <c r="W1" s="27"/>
    </row>
    <row r="2" spans="1:24" ht="11.25" customHeight="1" x14ac:dyDescent="0.2">
      <c r="A2" s="22" t="s">
        <v>81</v>
      </c>
      <c r="B2" s="22"/>
      <c r="C2" s="22"/>
      <c r="D2" s="22"/>
      <c r="E2" s="22"/>
      <c r="F2" s="60" t="s">
        <v>2</v>
      </c>
      <c r="G2" s="61"/>
      <c r="H2" s="61"/>
      <c r="I2" s="61"/>
      <c r="J2" s="62"/>
      <c r="K2" s="23" t="s">
        <v>68</v>
      </c>
      <c r="L2" s="23"/>
      <c r="M2" s="23"/>
      <c r="N2" s="24" t="s">
        <v>69</v>
      </c>
      <c r="O2" s="24"/>
      <c r="P2" s="24"/>
      <c r="Q2" s="24"/>
      <c r="R2" s="24"/>
      <c r="S2" s="24"/>
      <c r="T2" s="24"/>
      <c r="U2" s="28" t="s">
        <v>51</v>
      </c>
      <c r="V2" s="28"/>
      <c r="W2" s="28"/>
    </row>
    <row r="3" spans="1:24" ht="54.75" customHeight="1" x14ac:dyDescent="0.2">
      <c r="A3" s="19" t="s">
        <v>46</v>
      </c>
      <c r="B3" s="19" t="s">
        <v>45</v>
      </c>
      <c r="C3" s="19" t="s">
        <v>44</v>
      </c>
      <c r="D3" s="19" t="s">
        <v>43</v>
      </c>
      <c r="E3" s="19" t="s">
        <v>42</v>
      </c>
      <c r="F3" s="63" t="s">
        <v>140</v>
      </c>
      <c r="G3" s="63" t="s">
        <v>41</v>
      </c>
      <c r="H3" s="63" t="s">
        <v>141</v>
      </c>
      <c r="I3" s="64" t="s">
        <v>142</v>
      </c>
      <c r="J3" s="64" t="s">
        <v>143</v>
      </c>
      <c r="K3" s="20" t="s">
        <v>40</v>
      </c>
      <c r="L3" s="20" t="s">
        <v>39</v>
      </c>
      <c r="M3" s="20" t="s">
        <v>26</v>
      </c>
      <c r="N3" s="21" t="s">
        <v>38</v>
      </c>
      <c r="O3" s="21" t="s">
        <v>37</v>
      </c>
      <c r="P3" s="21" t="s">
        <v>36</v>
      </c>
      <c r="Q3" s="21" t="s">
        <v>80</v>
      </c>
      <c r="R3" s="21" t="s">
        <v>35</v>
      </c>
      <c r="S3" s="21" t="s">
        <v>34</v>
      </c>
      <c r="T3" s="21" t="s">
        <v>33</v>
      </c>
      <c r="U3" s="29" t="s">
        <v>50</v>
      </c>
      <c r="V3" s="30" t="s">
        <v>31</v>
      </c>
      <c r="W3" s="30" t="s">
        <v>67</v>
      </c>
    </row>
    <row r="4" spans="1:24" ht="15" customHeight="1" x14ac:dyDescent="0.2">
      <c r="A4" s="13">
        <v>1</v>
      </c>
      <c r="B4" s="14">
        <v>2</v>
      </c>
      <c r="C4" s="13">
        <v>3</v>
      </c>
      <c r="D4" s="18">
        <v>4</v>
      </c>
      <c r="E4" s="13">
        <v>5</v>
      </c>
      <c r="F4" s="40">
        <v>6</v>
      </c>
      <c r="G4" s="40">
        <v>7</v>
      </c>
      <c r="H4" s="40">
        <v>8</v>
      </c>
      <c r="I4" s="40">
        <v>9</v>
      </c>
      <c r="J4" s="40">
        <v>10</v>
      </c>
      <c r="K4" s="15">
        <v>11</v>
      </c>
      <c r="L4" s="15">
        <v>12</v>
      </c>
      <c r="M4" s="15">
        <v>13</v>
      </c>
      <c r="N4" s="16">
        <v>14</v>
      </c>
      <c r="O4" s="16">
        <v>15</v>
      </c>
      <c r="P4" s="16">
        <v>16</v>
      </c>
      <c r="Q4" s="16">
        <v>17</v>
      </c>
      <c r="R4" s="16">
        <v>18</v>
      </c>
      <c r="S4" s="16">
        <v>19</v>
      </c>
      <c r="T4" s="16">
        <v>20</v>
      </c>
      <c r="U4" s="31">
        <v>21</v>
      </c>
      <c r="V4" s="31">
        <v>22</v>
      </c>
      <c r="W4" s="31">
        <v>23</v>
      </c>
    </row>
    <row r="5" spans="1:24" ht="89.25" customHeight="1" x14ac:dyDescent="0.2">
      <c r="A5" s="32" t="s">
        <v>82</v>
      </c>
      <c r="B5" s="33" t="s">
        <v>83</v>
      </c>
      <c r="C5" s="32" t="s">
        <v>86</v>
      </c>
      <c r="D5" s="34">
        <v>223</v>
      </c>
      <c r="E5" s="33" t="s">
        <v>84</v>
      </c>
      <c r="F5" s="41">
        <f>+F6</f>
        <v>24634203</v>
      </c>
      <c r="G5" s="41">
        <f t="shared" ref="G5:J5" si="0">+G6</f>
        <v>35829239</v>
      </c>
      <c r="H5" s="41">
        <f>+I5</f>
        <v>18108223.679999996</v>
      </c>
      <c r="I5" s="41">
        <f>+J5</f>
        <v>18108223.679999996</v>
      </c>
      <c r="J5" s="41">
        <f t="shared" si="0"/>
        <v>18108223.679999996</v>
      </c>
      <c r="K5" s="35" t="s">
        <v>85</v>
      </c>
      <c r="L5" s="35" t="s">
        <v>88</v>
      </c>
      <c r="M5" s="32" t="s">
        <v>86</v>
      </c>
      <c r="N5" s="32" t="s">
        <v>89</v>
      </c>
      <c r="O5" s="35" t="s">
        <v>90</v>
      </c>
      <c r="P5" s="33" t="s">
        <v>91</v>
      </c>
      <c r="Q5" s="33" t="s">
        <v>92</v>
      </c>
      <c r="R5" s="53">
        <v>1</v>
      </c>
      <c r="S5" s="53">
        <v>1</v>
      </c>
      <c r="T5" s="48">
        <f>+U5/V5</f>
        <v>0.96559879595785858</v>
      </c>
      <c r="U5" s="44">
        <v>4491</v>
      </c>
      <c r="V5" s="44">
        <v>4651</v>
      </c>
      <c r="W5" s="43" t="s">
        <v>126</v>
      </c>
      <c r="X5" s="43"/>
    </row>
    <row r="6" spans="1:24" ht="66" customHeight="1" x14ac:dyDescent="0.2">
      <c r="A6" s="32" t="s">
        <v>82</v>
      </c>
      <c r="B6" s="33" t="s">
        <v>83</v>
      </c>
      <c r="C6" s="32" t="s">
        <v>87</v>
      </c>
      <c r="D6" s="34">
        <v>223</v>
      </c>
      <c r="E6" s="33" t="s">
        <v>84</v>
      </c>
      <c r="F6" s="41">
        <f>+F15-F14-F12-F10-F8</f>
        <v>24634203</v>
      </c>
      <c r="G6" s="41">
        <f t="shared" ref="G6:J6" si="1">+G15-G14-G12-G10-G8</f>
        <v>35829239</v>
      </c>
      <c r="H6" s="41">
        <f t="shared" ref="H6:H15" si="2">+I6</f>
        <v>18108223.679999996</v>
      </c>
      <c r="I6" s="41">
        <f t="shared" ref="I6:I15" si="3">+J6</f>
        <v>18108223.679999996</v>
      </c>
      <c r="J6" s="41">
        <f t="shared" si="1"/>
        <v>18108223.679999996</v>
      </c>
      <c r="K6" s="35" t="s">
        <v>85</v>
      </c>
      <c r="L6" s="35" t="s">
        <v>93</v>
      </c>
      <c r="M6" s="32" t="s">
        <v>87</v>
      </c>
      <c r="N6" s="32" t="s">
        <v>94</v>
      </c>
      <c r="O6" s="35" t="s">
        <v>95</v>
      </c>
      <c r="P6" s="33" t="s">
        <v>91</v>
      </c>
      <c r="Q6" s="33" t="s">
        <v>96</v>
      </c>
      <c r="R6" s="53">
        <v>0.95</v>
      </c>
      <c r="S6" s="53">
        <v>0.95</v>
      </c>
      <c r="T6" s="48">
        <f>+U6/V6</f>
        <v>0.9275419741468971</v>
      </c>
      <c r="U6" s="44">
        <v>18728</v>
      </c>
      <c r="V6" s="44">
        <v>20191</v>
      </c>
      <c r="W6" s="43" t="s">
        <v>126</v>
      </c>
      <c r="X6" s="43"/>
    </row>
    <row r="7" spans="1:24" ht="66" customHeight="1" x14ac:dyDescent="0.2">
      <c r="A7" s="32" t="s">
        <v>82</v>
      </c>
      <c r="B7" s="33" t="s">
        <v>83</v>
      </c>
      <c r="C7" s="32" t="s">
        <v>131</v>
      </c>
      <c r="D7" s="34">
        <v>223</v>
      </c>
      <c r="E7" s="33" t="s">
        <v>84</v>
      </c>
      <c r="F7" s="41">
        <f>+F8</f>
        <v>12709679</v>
      </c>
      <c r="G7" s="41">
        <f t="shared" ref="G7:J7" si="4">+G8</f>
        <v>15374489</v>
      </c>
      <c r="H7" s="41">
        <f t="shared" si="2"/>
        <v>1016916.32</v>
      </c>
      <c r="I7" s="41">
        <f t="shared" si="3"/>
        <v>1016916.32</v>
      </c>
      <c r="J7" s="41">
        <f t="shared" si="4"/>
        <v>1016916.32</v>
      </c>
      <c r="K7" s="35" t="s">
        <v>85</v>
      </c>
      <c r="L7" s="35" t="s">
        <v>97</v>
      </c>
      <c r="M7" s="32" t="s">
        <v>131</v>
      </c>
      <c r="N7" s="32" t="s">
        <v>98</v>
      </c>
      <c r="O7" s="35" t="s">
        <v>99</v>
      </c>
      <c r="P7" s="33" t="s">
        <v>100</v>
      </c>
      <c r="Q7" s="33" t="s">
        <v>101</v>
      </c>
      <c r="R7" s="52">
        <v>2629</v>
      </c>
      <c r="S7" s="52">
        <v>2629</v>
      </c>
      <c r="T7" s="49">
        <f>+U7</f>
        <v>0</v>
      </c>
      <c r="U7" s="45">
        <v>0</v>
      </c>
      <c r="V7" s="46">
        <v>0</v>
      </c>
      <c r="W7" s="43" t="s">
        <v>127</v>
      </c>
      <c r="X7" s="43"/>
    </row>
    <row r="8" spans="1:24" ht="45" customHeight="1" x14ac:dyDescent="0.2">
      <c r="A8" s="32" t="s">
        <v>82</v>
      </c>
      <c r="B8" s="33" t="s">
        <v>83</v>
      </c>
      <c r="C8" s="32" t="s">
        <v>132</v>
      </c>
      <c r="D8" s="34">
        <v>223</v>
      </c>
      <c r="E8" s="33" t="s">
        <v>84</v>
      </c>
      <c r="F8" s="41">
        <f>7550190+2889954+2269534+0+1</f>
        <v>12709679</v>
      </c>
      <c r="G8" s="41">
        <f>7550190+664810+2889954+2269534+2000000+1</f>
        <v>15374489</v>
      </c>
      <c r="H8" s="41">
        <f t="shared" si="2"/>
        <v>1016916.32</v>
      </c>
      <c r="I8" s="41">
        <f t="shared" si="3"/>
        <v>1016916.32</v>
      </c>
      <c r="J8" s="41">
        <f>293828.47+723087.85</f>
        <v>1016916.32</v>
      </c>
      <c r="K8" s="35" t="s">
        <v>85</v>
      </c>
      <c r="L8" s="35" t="s">
        <v>102</v>
      </c>
      <c r="M8" s="32" t="s">
        <v>132</v>
      </c>
      <c r="N8" s="32" t="s">
        <v>103</v>
      </c>
      <c r="O8" s="35" t="s">
        <v>104</v>
      </c>
      <c r="P8" s="33" t="s">
        <v>100</v>
      </c>
      <c r="Q8" s="33" t="s">
        <v>105</v>
      </c>
      <c r="R8" s="49">
        <v>15</v>
      </c>
      <c r="S8" s="49">
        <v>15</v>
      </c>
      <c r="T8" s="49">
        <f>+U8</f>
        <v>0</v>
      </c>
      <c r="U8" s="46">
        <v>0</v>
      </c>
      <c r="V8" s="46">
        <v>0</v>
      </c>
      <c r="W8" s="43" t="s">
        <v>127</v>
      </c>
      <c r="X8" s="43"/>
    </row>
    <row r="9" spans="1:24" ht="79.5" customHeight="1" x14ac:dyDescent="0.2">
      <c r="A9" s="32" t="s">
        <v>82</v>
      </c>
      <c r="B9" s="33" t="s">
        <v>83</v>
      </c>
      <c r="C9" s="32" t="s">
        <v>133</v>
      </c>
      <c r="D9" s="34">
        <v>223</v>
      </c>
      <c r="E9" s="33" t="s">
        <v>84</v>
      </c>
      <c r="F9" s="41">
        <f>+F10</f>
        <v>16384486</v>
      </c>
      <c r="G9" s="41">
        <f t="shared" ref="G9:J9" si="5">+G10</f>
        <v>16384486</v>
      </c>
      <c r="H9" s="41">
        <f t="shared" si="2"/>
        <v>7184227.3200000003</v>
      </c>
      <c r="I9" s="41">
        <f t="shared" si="3"/>
        <v>7184227.3200000003</v>
      </c>
      <c r="J9" s="41">
        <f t="shared" si="5"/>
        <v>7184227.3200000003</v>
      </c>
      <c r="K9" s="35" t="s">
        <v>85</v>
      </c>
      <c r="L9" s="35" t="s">
        <v>97</v>
      </c>
      <c r="M9" s="32" t="s">
        <v>133</v>
      </c>
      <c r="N9" s="32" t="s">
        <v>106</v>
      </c>
      <c r="O9" s="35" t="s">
        <v>107</v>
      </c>
      <c r="P9" s="33" t="s">
        <v>91</v>
      </c>
      <c r="Q9" s="33" t="s">
        <v>108</v>
      </c>
      <c r="R9" s="53">
        <v>0.91</v>
      </c>
      <c r="S9" s="53">
        <v>0.91</v>
      </c>
      <c r="T9" s="48">
        <f>+U9/V9</f>
        <v>0.78921255017213332</v>
      </c>
      <c r="U9" s="44">
        <v>2459794</v>
      </c>
      <c r="V9" s="44">
        <v>3116770</v>
      </c>
      <c r="W9" s="43" t="s">
        <v>126</v>
      </c>
      <c r="X9" s="43"/>
    </row>
    <row r="10" spans="1:24" ht="66.75" customHeight="1" x14ac:dyDescent="0.2">
      <c r="A10" s="32" t="s">
        <v>82</v>
      </c>
      <c r="B10" s="33" t="s">
        <v>83</v>
      </c>
      <c r="C10" s="32" t="s">
        <v>134</v>
      </c>
      <c r="D10" s="34">
        <v>223</v>
      </c>
      <c r="E10" s="33" t="s">
        <v>84</v>
      </c>
      <c r="F10" s="41">
        <f>11819808+761070+3803608</f>
        <v>16384486</v>
      </c>
      <c r="G10" s="41">
        <f>11819808+761070+3803608</f>
        <v>16384486</v>
      </c>
      <c r="H10" s="41">
        <f t="shared" si="2"/>
        <v>7184227.3200000003</v>
      </c>
      <c r="I10" s="41">
        <f t="shared" si="3"/>
        <v>7184227.3200000003</v>
      </c>
      <c r="J10" s="41">
        <v>7184227.3200000003</v>
      </c>
      <c r="K10" s="35" t="s">
        <v>85</v>
      </c>
      <c r="L10" s="35" t="s">
        <v>102</v>
      </c>
      <c r="M10" s="32" t="s">
        <v>134</v>
      </c>
      <c r="N10" s="32" t="s">
        <v>109</v>
      </c>
      <c r="O10" s="35" t="s">
        <v>110</v>
      </c>
      <c r="P10" s="33" t="s">
        <v>111</v>
      </c>
      <c r="Q10" s="33" t="s">
        <v>112</v>
      </c>
      <c r="R10" s="53">
        <v>0.01</v>
      </c>
      <c r="S10" s="53">
        <v>0.01</v>
      </c>
      <c r="T10" s="48">
        <f>(+U10/V10)-1</f>
        <v>1.0316543689270707E-2</v>
      </c>
      <c r="U10" s="44">
        <v>2369751</v>
      </c>
      <c r="V10" s="44">
        <v>2345553</v>
      </c>
      <c r="W10" s="43" t="s">
        <v>128</v>
      </c>
      <c r="X10" s="43"/>
    </row>
    <row r="11" spans="1:24" ht="55.5" customHeight="1" x14ac:dyDescent="0.2">
      <c r="A11" s="32" t="s">
        <v>82</v>
      </c>
      <c r="B11" s="33" t="s">
        <v>83</v>
      </c>
      <c r="C11" s="32" t="s">
        <v>135</v>
      </c>
      <c r="D11" s="34">
        <v>223</v>
      </c>
      <c r="E11" s="33" t="s">
        <v>84</v>
      </c>
      <c r="F11" s="41">
        <f>+F12</f>
        <v>2474928</v>
      </c>
      <c r="G11" s="41">
        <f t="shared" ref="G11:J11" si="6">+G12</f>
        <v>2474928</v>
      </c>
      <c r="H11" s="41">
        <f t="shared" si="2"/>
        <v>1008024.12</v>
      </c>
      <c r="I11" s="41">
        <f t="shared" si="3"/>
        <v>1008024.12</v>
      </c>
      <c r="J11" s="41">
        <f t="shared" si="6"/>
        <v>1008024.12</v>
      </c>
      <c r="K11" s="35" t="s">
        <v>85</v>
      </c>
      <c r="L11" s="35" t="s">
        <v>97</v>
      </c>
      <c r="M11" s="32" t="s">
        <v>135</v>
      </c>
      <c r="N11" s="32" t="s">
        <v>113</v>
      </c>
      <c r="O11" s="35" t="s">
        <v>114</v>
      </c>
      <c r="P11" s="33" t="s">
        <v>91</v>
      </c>
      <c r="Q11" s="33" t="s">
        <v>115</v>
      </c>
      <c r="R11" s="53">
        <v>0.62</v>
      </c>
      <c r="S11" s="53">
        <v>0.62</v>
      </c>
      <c r="T11" s="48">
        <f>+U11/V11</f>
        <v>0.70181856408916687</v>
      </c>
      <c r="U11" s="47">
        <v>1323864.5</v>
      </c>
      <c r="V11" s="47">
        <v>1886334.4</v>
      </c>
      <c r="W11" s="43" t="s">
        <v>126</v>
      </c>
      <c r="X11" s="43"/>
    </row>
    <row r="12" spans="1:24" ht="66.75" customHeight="1" x14ac:dyDescent="0.2">
      <c r="A12" s="32" t="s">
        <v>82</v>
      </c>
      <c r="B12" s="33" t="s">
        <v>83</v>
      </c>
      <c r="C12" s="32" t="s">
        <v>136</v>
      </c>
      <c r="D12" s="34">
        <v>223</v>
      </c>
      <c r="E12" s="33" t="s">
        <v>84</v>
      </c>
      <c r="F12" s="41">
        <v>2474928</v>
      </c>
      <c r="G12" s="41">
        <v>2474928</v>
      </c>
      <c r="H12" s="41">
        <f t="shared" si="2"/>
        <v>1008024.12</v>
      </c>
      <c r="I12" s="41">
        <f t="shared" si="3"/>
        <v>1008024.12</v>
      </c>
      <c r="J12" s="41">
        <v>1008024.12</v>
      </c>
      <c r="K12" s="35" t="s">
        <v>85</v>
      </c>
      <c r="L12" s="35" t="s">
        <v>102</v>
      </c>
      <c r="M12" s="32" t="s">
        <v>136</v>
      </c>
      <c r="N12" s="32" t="s">
        <v>116</v>
      </c>
      <c r="O12" s="35" t="s">
        <v>117</v>
      </c>
      <c r="P12" s="33" t="s">
        <v>100</v>
      </c>
      <c r="Q12" s="33" t="s">
        <v>118</v>
      </c>
      <c r="R12" s="52">
        <v>25000</v>
      </c>
      <c r="S12" s="52">
        <v>25000</v>
      </c>
      <c r="T12" s="52">
        <f>+U12</f>
        <v>7570</v>
      </c>
      <c r="U12" s="44">
        <v>7570</v>
      </c>
      <c r="V12" s="46">
        <v>0</v>
      </c>
      <c r="W12" s="43" t="s">
        <v>129</v>
      </c>
      <c r="X12" s="43"/>
    </row>
    <row r="13" spans="1:24" ht="66.75" customHeight="1" x14ac:dyDescent="0.2">
      <c r="A13" s="32" t="s">
        <v>82</v>
      </c>
      <c r="B13" s="33" t="s">
        <v>83</v>
      </c>
      <c r="C13" s="32" t="s">
        <v>137</v>
      </c>
      <c r="D13" s="34">
        <v>223</v>
      </c>
      <c r="E13" s="33" t="s">
        <v>84</v>
      </c>
      <c r="F13" s="41">
        <f>+F14</f>
        <v>12859056</v>
      </c>
      <c r="G13" s="41">
        <f t="shared" ref="G13:J13" si="7">+G14</f>
        <v>12859056</v>
      </c>
      <c r="H13" s="41">
        <f t="shared" si="2"/>
        <v>5755661.5300000003</v>
      </c>
      <c r="I13" s="41">
        <f t="shared" si="3"/>
        <v>5755661.5300000003</v>
      </c>
      <c r="J13" s="41">
        <f t="shared" si="7"/>
        <v>5755661.5300000003</v>
      </c>
      <c r="K13" s="35" t="s">
        <v>85</v>
      </c>
      <c r="L13" s="35" t="s">
        <v>97</v>
      </c>
      <c r="M13" s="32" t="s">
        <v>137</v>
      </c>
      <c r="N13" s="32" t="s">
        <v>119</v>
      </c>
      <c r="O13" s="35" t="s">
        <v>120</v>
      </c>
      <c r="P13" s="33" t="s">
        <v>121</v>
      </c>
      <c r="Q13" s="33" t="s">
        <v>122</v>
      </c>
      <c r="R13" s="49">
        <v>4</v>
      </c>
      <c r="S13" s="49">
        <v>4</v>
      </c>
      <c r="T13" s="50">
        <f>+U13/V13</f>
        <v>3.9285714285714284</v>
      </c>
      <c r="U13" s="46">
        <v>110</v>
      </c>
      <c r="V13" s="46">
        <v>28</v>
      </c>
      <c r="W13" s="43" t="s">
        <v>130</v>
      </c>
      <c r="X13" s="43"/>
    </row>
    <row r="14" spans="1:24" ht="51" customHeight="1" x14ac:dyDescent="0.2">
      <c r="A14" s="32" t="s">
        <v>82</v>
      </c>
      <c r="B14" s="33" t="s">
        <v>83</v>
      </c>
      <c r="C14" s="32" t="s">
        <v>138</v>
      </c>
      <c r="D14" s="34">
        <v>223</v>
      </c>
      <c r="E14" s="33" t="s">
        <v>84</v>
      </c>
      <c r="F14" s="41">
        <v>12859056</v>
      </c>
      <c r="G14" s="41">
        <v>12859056</v>
      </c>
      <c r="H14" s="41">
        <f t="shared" si="2"/>
        <v>5755661.5300000003</v>
      </c>
      <c r="I14" s="41">
        <f t="shared" si="3"/>
        <v>5755661.5300000003</v>
      </c>
      <c r="J14" s="41">
        <v>5755661.5300000003</v>
      </c>
      <c r="K14" s="35" t="s">
        <v>85</v>
      </c>
      <c r="L14" s="35" t="s">
        <v>102</v>
      </c>
      <c r="M14" s="32" t="s">
        <v>138</v>
      </c>
      <c r="N14" s="32" t="s">
        <v>123</v>
      </c>
      <c r="O14" s="35" t="s">
        <v>124</v>
      </c>
      <c r="P14" s="33" t="s">
        <v>111</v>
      </c>
      <c r="Q14" s="33" t="s">
        <v>125</v>
      </c>
      <c r="R14" s="54">
        <v>0.06</v>
      </c>
      <c r="S14" s="54">
        <v>0.06</v>
      </c>
      <c r="T14" s="51">
        <f>(+U14/V14)-1</f>
        <v>0.24310831312116887</v>
      </c>
      <c r="U14" s="59">
        <v>9074128.9499999993</v>
      </c>
      <c r="V14" s="59">
        <v>7299548.1200000001</v>
      </c>
      <c r="W14" s="43" t="s">
        <v>128</v>
      </c>
      <c r="X14" s="56"/>
    </row>
    <row r="15" spans="1:24" ht="13.5" thickBot="1" x14ac:dyDescent="0.25">
      <c r="A15" s="36"/>
      <c r="B15" s="37"/>
      <c r="C15" s="37"/>
      <c r="D15" s="37"/>
      <c r="E15" s="37"/>
      <c r="F15" s="42">
        <v>69062352</v>
      </c>
      <c r="G15" s="42">
        <v>82922198</v>
      </c>
      <c r="H15" s="55">
        <f t="shared" si="2"/>
        <v>33073052.969999999</v>
      </c>
      <c r="I15" s="55">
        <f t="shared" si="3"/>
        <v>33073052.969999999</v>
      </c>
      <c r="J15" s="42">
        <v>33073052.969999999</v>
      </c>
      <c r="K15" s="37"/>
      <c r="L15" s="37"/>
      <c r="M15" s="37"/>
      <c r="N15" s="37"/>
      <c r="O15" s="37"/>
      <c r="P15" s="37"/>
      <c r="Q15" s="37"/>
      <c r="R15" s="37"/>
      <c r="S15" s="37"/>
      <c r="T15" s="37"/>
      <c r="U15" s="37"/>
      <c r="V15" s="37"/>
      <c r="W15" s="36"/>
      <c r="X15" s="57"/>
    </row>
    <row r="16" spans="1:24" ht="12" thickTop="1" x14ac:dyDescent="0.2">
      <c r="A16" s="11"/>
      <c r="B16" s="12"/>
      <c r="C16" s="11"/>
      <c r="D16" s="11"/>
      <c r="E16" s="12"/>
      <c r="K16"/>
      <c r="L16"/>
      <c r="M16"/>
      <c r="N16"/>
      <c r="O16"/>
      <c r="P16" s="10"/>
      <c r="Q16" s="10"/>
      <c r="X16" s="58"/>
    </row>
    <row r="17" spans="1:17" x14ac:dyDescent="0.2">
      <c r="A17" s="11"/>
      <c r="B17" s="12"/>
      <c r="C17" s="11"/>
      <c r="D17" s="11"/>
      <c r="E17" s="12"/>
      <c r="K17"/>
      <c r="L17"/>
      <c r="M17"/>
      <c r="N17"/>
      <c r="O17"/>
      <c r="P17" s="10"/>
      <c r="Q17" s="10"/>
    </row>
    <row r="18" spans="1:17" x14ac:dyDescent="0.2">
      <c r="A18" s="11"/>
      <c r="B18" s="12"/>
      <c r="C18" s="11"/>
      <c r="D18" s="11"/>
      <c r="E18" s="12"/>
      <c r="K18"/>
      <c r="L18"/>
      <c r="M18"/>
      <c r="N18"/>
      <c r="O18"/>
      <c r="P18" s="10"/>
      <c r="Q18" s="10"/>
    </row>
    <row r="19" spans="1:17" x14ac:dyDescent="0.2">
      <c r="A19" s="11"/>
      <c r="B19" s="12"/>
      <c r="C19" s="11"/>
      <c r="D19" s="11"/>
      <c r="E19" s="12"/>
      <c r="K19"/>
      <c r="L19"/>
      <c r="M19"/>
      <c r="N19"/>
      <c r="O19"/>
      <c r="P19" s="10"/>
      <c r="Q19" s="10"/>
    </row>
    <row r="20" spans="1:17" x14ac:dyDescent="0.2">
      <c r="A20" s="11"/>
      <c r="B20" s="12"/>
      <c r="C20" s="11"/>
      <c r="D20" s="11"/>
      <c r="E20" s="12"/>
      <c r="K20"/>
      <c r="L20"/>
      <c r="M20"/>
      <c r="N20"/>
      <c r="O20"/>
      <c r="P20" s="10"/>
      <c r="Q20" s="10"/>
    </row>
    <row r="21" spans="1:17" x14ac:dyDescent="0.2">
      <c r="A21" s="11"/>
      <c r="B21" s="12"/>
      <c r="C21" s="11"/>
      <c r="D21" s="11"/>
      <c r="E21" s="12"/>
      <c r="K21"/>
      <c r="L21"/>
      <c r="M21"/>
      <c r="N21"/>
      <c r="O21"/>
      <c r="P21" s="10"/>
      <c r="Q21" s="10"/>
    </row>
    <row r="22" spans="1:17" x14ac:dyDescent="0.2">
      <c r="A22" s="11"/>
      <c r="B22" s="12"/>
      <c r="C22" s="11"/>
      <c r="D22" s="11"/>
      <c r="E22" s="12"/>
      <c r="K22"/>
      <c r="L22"/>
      <c r="M22"/>
      <c r="N22"/>
      <c r="O22"/>
      <c r="P22" s="10"/>
      <c r="Q22" s="10"/>
    </row>
    <row r="23" spans="1:17" x14ac:dyDescent="0.2">
      <c r="A23" s="11"/>
      <c r="B23" s="12"/>
      <c r="C23" s="11"/>
      <c r="D23" s="11"/>
      <c r="E23" s="12"/>
      <c r="K23"/>
      <c r="L23"/>
      <c r="M23"/>
      <c r="N23"/>
      <c r="O23"/>
      <c r="P23" s="10"/>
      <c r="Q23" s="10"/>
    </row>
    <row r="24" spans="1:17" x14ac:dyDescent="0.2">
      <c r="A24" s="11"/>
      <c r="B24" s="12"/>
      <c r="C24" s="11"/>
      <c r="D24" s="11"/>
      <c r="E24" s="12"/>
      <c r="K24" s="12"/>
      <c r="L24" s="12"/>
    </row>
    <row r="25" spans="1:17" x14ac:dyDescent="0.2">
      <c r="A25" s="11"/>
      <c r="B25" s="12"/>
      <c r="C25" s="11"/>
      <c r="D25" s="11"/>
      <c r="E25" s="12"/>
      <c r="K25" s="12"/>
      <c r="L25" s="12"/>
    </row>
    <row r="26" spans="1:17" x14ac:dyDescent="0.2">
      <c r="A26" s="11"/>
      <c r="B26" s="12"/>
      <c r="C26" s="11"/>
      <c r="D26" s="11"/>
      <c r="E26" s="12"/>
      <c r="K26" s="12"/>
      <c r="L26" s="12"/>
    </row>
    <row r="27" spans="1:17" x14ac:dyDescent="0.2">
      <c r="A27" s="11"/>
      <c r="B27" s="12"/>
      <c r="C27" s="11"/>
      <c r="D27" s="11"/>
      <c r="E27" s="12"/>
      <c r="K27" s="12"/>
      <c r="L27" s="12"/>
    </row>
    <row r="28" spans="1:17" x14ac:dyDescent="0.2">
      <c r="C28"/>
      <c r="D28"/>
    </row>
    <row r="29" spans="1:17" x14ac:dyDescent="0.2">
      <c r="C29"/>
      <c r="D29"/>
    </row>
    <row r="30" spans="1:17" x14ac:dyDescent="0.2">
      <c r="C30"/>
      <c r="D30"/>
    </row>
    <row r="31" spans="1:17" x14ac:dyDescent="0.2">
      <c r="C31"/>
      <c r="D31"/>
    </row>
    <row r="32" spans="1:17" x14ac:dyDescent="0.2">
      <c r="C32"/>
      <c r="D32"/>
    </row>
    <row r="33" spans="3:4" x14ac:dyDescent="0.2">
      <c r="C33"/>
      <c r="D33"/>
    </row>
    <row r="34" spans="3:4" x14ac:dyDescent="0.2">
      <c r="C34"/>
      <c r="D34"/>
    </row>
    <row r="35" spans="3:4" x14ac:dyDescent="0.2">
      <c r="C35"/>
      <c r="D35"/>
    </row>
    <row r="36" spans="3:4" x14ac:dyDescent="0.2">
      <c r="C36"/>
      <c r="D36"/>
    </row>
  </sheetData>
  <mergeCells count="1">
    <mergeCell ref="F2:J2"/>
  </mergeCells>
  <pageMargins left="0" right="0.31496062992125984" top="0.74803149606299213" bottom="0.74803149606299213" header="0.31496062992125984" footer="0.31496062992125984"/>
  <pageSetup paperSize="5" scale="5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89889-6074-491C-B9C1-75054A837D4D}">
  <dimension ref="A1:C27"/>
  <sheetViews>
    <sheetView workbookViewId="0">
      <pane ySplit="4" topLeftCell="A5" activePane="bottomLeft" state="frozen"/>
      <selection pane="bottomLeft" activeCell="B4" sqref="B4"/>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5" t="s">
        <v>1</v>
      </c>
    </row>
    <row r="2" spans="1:2" ht="31.5" x14ac:dyDescent="0.2">
      <c r="B2" s="2" t="s">
        <v>71</v>
      </c>
    </row>
    <row r="4" spans="1:2" ht="15.75" x14ac:dyDescent="0.2">
      <c r="A4" s="3" t="s">
        <v>75</v>
      </c>
      <c r="B4" s="3" t="s">
        <v>0</v>
      </c>
    </row>
    <row r="5" spans="1:2" ht="47.25" x14ac:dyDescent="0.2">
      <c r="A5" s="17">
        <v>1</v>
      </c>
      <c r="B5" s="2" t="s">
        <v>72</v>
      </c>
    </row>
    <row r="6" spans="1:2" ht="47.25" x14ac:dyDescent="0.2">
      <c r="A6" s="17">
        <v>2</v>
      </c>
      <c r="B6" s="2" t="s">
        <v>73</v>
      </c>
    </row>
    <row r="7" spans="1:2" ht="31.5" x14ac:dyDescent="0.2">
      <c r="A7" s="17">
        <v>3</v>
      </c>
      <c r="B7" s="2" t="s">
        <v>76</v>
      </c>
    </row>
    <row r="8" spans="1:2" ht="47.25" x14ac:dyDescent="0.2">
      <c r="A8" s="17">
        <v>4</v>
      </c>
      <c r="B8" s="2" t="s">
        <v>74</v>
      </c>
    </row>
    <row r="9" spans="1:2" ht="15.75" x14ac:dyDescent="0.2">
      <c r="A9" s="17">
        <v>5</v>
      </c>
      <c r="B9" s="2" t="s">
        <v>52</v>
      </c>
    </row>
    <row r="10" spans="1:2" ht="78.75" x14ac:dyDescent="0.2">
      <c r="A10" s="17">
        <v>6</v>
      </c>
      <c r="B10" s="2" t="s">
        <v>70</v>
      </c>
    </row>
    <row r="11" spans="1:2" ht="78.75" x14ac:dyDescent="0.2">
      <c r="A11" s="17">
        <v>7</v>
      </c>
      <c r="B11" s="2" t="s">
        <v>58</v>
      </c>
    </row>
    <row r="12" spans="1:2" ht="78.75" x14ac:dyDescent="0.2">
      <c r="A12" s="17">
        <v>8</v>
      </c>
      <c r="B12" s="2" t="s">
        <v>60</v>
      </c>
    </row>
    <row r="13" spans="1:2" ht="78.75" x14ac:dyDescent="0.2">
      <c r="A13" s="17">
        <v>9</v>
      </c>
      <c r="B13" s="2" t="s">
        <v>59</v>
      </c>
    </row>
    <row r="14" spans="1:2" ht="78.75" x14ac:dyDescent="0.2">
      <c r="A14" s="17">
        <v>10</v>
      </c>
      <c r="B14" s="2" t="s">
        <v>61</v>
      </c>
    </row>
    <row r="15" spans="1:2" ht="15.75" x14ac:dyDescent="0.2">
      <c r="A15" s="17">
        <v>11</v>
      </c>
      <c r="B15" s="2" t="s">
        <v>77</v>
      </c>
    </row>
    <row r="16" spans="1:2" ht="15.75" x14ac:dyDescent="0.2">
      <c r="A16" s="17">
        <v>12</v>
      </c>
      <c r="B16" s="2" t="s">
        <v>62</v>
      </c>
    </row>
    <row r="17" spans="1:2" ht="15.75" x14ac:dyDescent="0.2">
      <c r="A17" s="17">
        <v>13</v>
      </c>
      <c r="B17" s="2" t="s">
        <v>63</v>
      </c>
    </row>
    <row r="18" spans="1:2" ht="63" x14ac:dyDescent="0.2">
      <c r="A18" s="17">
        <v>14</v>
      </c>
      <c r="B18" s="2" t="s">
        <v>78</v>
      </c>
    </row>
    <row r="19" spans="1:2" ht="15.75" x14ac:dyDescent="0.2">
      <c r="A19" s="17">
        <v>15</v>
      </c>
      <c r="B19" s="2" t="s">
        <v>53</v>
      </c>
    </row>
    <row r="20" spans="1:2" ht="15.75" x14ac:dyDescent="0.2">
      <c r="A20" s="17">
        <v>16</v>
      </c>
      <c r="B20" s="2" t="s">
        <v>54</v>
      </c>
    </row>
    <row r="21" spans="1:2" ht="15.75" x14ac:dyDescent="0.2">
      <c r="A21" s="17">
        <v>17</v>
      </c>
      <c r="B21" s="2" t="s">
        <v>64</v>
      </c>
    </row>
    <row r="22" spans="1:2" ht="15.75" x14ac:dyDescent="0.2">
      <c r="A22" s="17">
        <v>18</v>
      </c>
      <c r="B22" s="4" t="s">
        <v>55</v>
      </c>
    </row>
    <row r="23" spans="1:2" ht="15.75" x14ac:dyDescent="0.2">
      <c r="A23" s="17">
        <v>19</v>
      </c>
      <c r="B23" s="4" t="s">
        <v>56</v>
      </c>
    </row>
    <row r="24" spans="1:2" ht="15.75" x14ac:dyDescent="0.2">
      <c r="A24" s="17">
        <v>20</v>
      </c>
      <c r="B24" s="4" t="s">
        <v>57</v>
      </c>
    </row>
    <row r="25" spans="1:2" ht="15.75" x14ac:dyDescent="0.2">
      <c r="A25" s="17">
        <v>21</v>
      </c>
      <c r="B25" s="4" t="s">
        <v>65</v>
      </c>
    </row>
    <row r="26" spans="1:2" ht="15.75" x14ac:dyDescent="0.2">
      <c r="A26" s="17">
        <v>22</v>
      </c>
      <c r="B26" s="4" t="s">
        <v>66</v>
      </c>
    </row>
    <row r="27" spans="1:2" ht="31.5" x14ac:dyDescent="0.2">
      <c r="A27" s="17">
        <v>23</v>
      </c>
      <c r="B27" s="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1962E-7691-41DA-8CC0-801B77CBBC57}">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8"/>
  </cols>
  <sheetData>
    <row r="1" spans="1:4" ht="12" x14ac:dyDescent="0.2">
      <c r="A1" s="9" t="s">
        <v>3</v>
      </c>
      <c r="B1" s="9" t="s">
        <v>32</v>
      </c>
      <c r="C1" s="8" t="s">
        <v>27</v>
      </c>
      <c r="D1" s="7"/>
    </row>
    <row r="2" spans="1:4" ht="12" x14ac:dyDescent="0.2">
      <c r="A2" s="9" t="s">
        <v>4</v>
      </c>
      <c r="B2" s="9" t="s">
        <v>47</v>
      </c>
      <c r="C2" s="8" t="s">
        <v>28</v>
      </c>
      <c r="D2" s="7"/>
    </row>
    <row r="3" spans="1:4" ht="12" x14ac:dyDescent="0.2">
      <c r="A3" s="9" t="s">
        <v>5</v>
      </c>
      <c r="B3" s="9" t="s">
        <v>48</v>
      </c>
      <c r="C3" s="8" t="s">
        <v>29</v>
      </c>
      <c r="D3" s="7"/>
    </row>
    <row r="4" spans="1:4" ht="12" x14ac:dyDescent="0.2">
      <c r="A4" s="9" t="s">
        <v>6</v>
      </c>
      <c r="B4" s="9" t="s">
        <v>49</v>
      </c>
      <c r="C4" s="8" t="s">
        <v>30</v>
      </c>
      <c r="D4" s="7"/>
    </row>
    <row r="5" spans="1:4" ht="12" x14ac:dyDescent="0.2">
      <c r="A5" s="9" t="s">
        <v>7</v>
      </c>
      <c r="B5" s="6"/>
      <c r="D5" s="7"/>
    </row>
    <row r="6" spans="1:4" ht="12" x14ac:dyDescent="0.2">
      <c r="A6" s="9" t="s">
        <v>8</v>
      </c>
      <c r="B6" s="6"/>
      <c r="D6" s="7"/>
    </row>
    <row r="7" spans="1:4" ht="12" x14ac:dyDescent="0.2">
      <c r="A7" s="9" t="s">
        <v>9</v>
      </c>
      <c r="B7" s="6"/>
      <c r="D7" s="7"/>
    </row>
    <row r="8" spans="1:4" ht="12" x14ac:dyDescent="0.2">
      <c r="A8" s="9" t="s">
        <v>10</v>
      </c>
      <c r="B8" s="6"/>
      <c r="D8" s="7"/>
    </row>
    <row r="9" spans="1:4" ht="12" customHeight="1" x14ac:dyDescent="0.2">
      <c r="A9" s="9" t="s">
        <v>11</v>
      </c>
      <c r="B9" s="6"/>
      <c r="D9" s="7"/>
    </row>
    <row r="10" spans="1:4" ht="12" x14ac:dyDescent="0.2">
      <c r="A10" s="9" t="s">
        <v>12</v>
      </c>
      <c r="B10" s="6"/>
      <c r="D10" s="7"/>
    </row>
    <row r="11" spans="1:4" ht="12" x14ac:dyDescent="0.2">
      <c r="A11" s="9" t="s">
        <v>13</v>
      </c>
      <c r="B11" s="6"/>
      <c r="D11" s="7"/>
    </row>
    <row r="12" spans="1:4" ht="12" x14ac:dyDescent="0.2">
      <c r="A12" s="9" t="s">
        <v>14</v>
      </c>
      <c r="B12" s="6"/>
      <c r="D12" s="7"/>
    </row>
    <row r="13" spans="1:4" ht="12" x14ac:dyDescent="0.2">
      <c r="A13" s="9" t="s">
        <v>15</v>
      </c>
      <c r="B13" s="6"/>
      <c r="D13" s="7"/>
    </row>
    <row r="14" spans="1:4" ht="12" x14ac:dyDescent="0.2">
      <c r="A14" s="9" t="s">
        <v>16</v>
      </c>
      <c r="B14" s="6"/>
      <c r="D14" s="7"/>
    </row>
    <row r="15" spans="1:4" ht="12" x14ac:dyDescent="0.2">
      <c r="A15" s="9" t="s">
        <v>17</v>
      </c>
      <c r="B15" s="6"/>
      <c r="D15" s="7"/>
    </row>
    <row r="16" spans="1:4" ht="12" x14ac:dyDescent="0.2">
      <c r="A16" s="9" t="s">
        <v>18</v>
      </c>
      <c r="B16" s="6"/>
      <c r="D16" s="7"/>
    </row>
    <row r="17" spans="1:5" ht="12" x14ac:dyDescent="0.2">
      <c r="A17" s="9" t="s">
        <v>19</v>
      </c>
      <c r="B17" s="6"/>
      <c r="D17" s="7"/>
    </row>
    <row r="18" spans="1:5" ht="12" x14ac:dyDescent="0.2">
      <c r="A18" s="9" t="s">
        <v>20</v>
      </c>
      <c r="B18" s="6"/>
      <c r="D18" s="7"/>
    </row>
    <row r="19" spans="1:5" ht="12" x14ac:dyDescent="0.2">
      <c r="A19" s="9" t="s">
        <v>21</v>
      </c>
      <c r="B19" s="6"/>
      <c r="D19" s="7"/>
    </row>
    <row r="20" spans="1:5" ht="12" x14ac:dyDescent="0.2">
      <c r="A20" s="9" t="s">
        <v>22</v>
      </c>
      <c r="B20" s="6"/>
      <c r="D20" s="7"/>
    </row>
    <row r="21" spans="1:5" ht="12" x14ac:dyDescent="0.2">
      <c r="A21" s="9" t="s">
        <v>23</v>
      </c>
      <c r="B21" s="6"/>
      <c r="E21" s="7"/>
    </row>
    <row r="22" spans="1:5" ht="12" x14ac:dyDescent="0.2">
      <c r="A22" s="9" t="s">
        <v>24</v>
      </c>
      <c r="B22" s="6"/>
      <c r="E22" s="7"/>
    </row>
    <row r="23" spans="1:5" ht="12" x14ac:dyDescent="0.2">
      <c r="A23" s="9" t="s">
        <v>25</v>
      </c>
      <c r="B23" s="6"/>
      <c r="E23" s="7"/>
    </row>
    <row r="24" spans="1:5" x14ac:dyDescent="0.2">
      <c r="A24" s="8"/>
    </row>
    <row r="25" spans="1:5" x14ac:dyDescent="0.2">
      <c r="A25" s="8"/>
    </row>
    <row r="26" spans="1:5" x14ac:dyDescent="0.2">
      <c r="A26" s="8"/>
    </row>
    <row r="27" spans="1:5" x14ac:dyDescent="0.2">
      <c r="A27" s="8"/>
    </row>
    <row r="28" spans="1:5" x14ac:dyDescent="0.2">
      <c r="A28" s="8"/>
    </row>
    <row r="29" spans="1:5" x14ac:dyDescent="0.2">
      <c r="A29" s="8"/>
    </row>
    <row r="30" spans="1:5" x14ac:dyDescent="0.2">
      <c r="A30" s="8"/>
    </row>
    <row r="31" spans="1:5" x14ac:dyDescent="0.2">
      <c r="A31" s="8"/>
    </row>
    <row r="32" spans="1:5" x14ac:dyDescent="0.2">
      <c r="A32"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false</_x00bf_Formatomodificado_x003f_>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8237E9-CEBB-4B58-A840-2483C09C3E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F2C03A-FAFE-4FBB-9F24-298C907734CA}">
  <ds:schemaRefs>
    <ds:schemaRef ds:uri="http://purl.org/dc/elements/1.1/"/>
    <ds:schemaRef ds:uri="http://purl.org/dc/dcmitype/"/>
    <ds:schemaRef ds:uri="http://purl.org/dc/terms/"/>
    <ds:schemaRef ds:uri="http://schemas.microsoft.com/office/2006/metadata/properties"/>
    <ds:schemaRef ds:uri="http://www.w3.org/XML/1998/namespace"/>
    <ds:schemaRef ds:uri="http://schemas.microsoft.com/office/2006/documentManagement/types"/>
    <ds:schemaRef ds:uri="6aa8a68a-ab09-4ac8-a697-fdce915bc567"/>
    <ds:schemaRef ds:uri="http://schemas.microsoft.com/office/infopath/2007/PartnerControls"/>
    <ds:schemaRef ds:uri="http://schemas.openxmlformats.org/package/2006/metadata/core-properties"/>
    <ds:schemaRef ds:uri="0c865bf4-0f22-4e4d-b041-7b0c1657e5a8"/>
  </ds:schemaRefs>
</ds:datastoreItem>
</file>

<file path=customXml/itemProps3.xml><?xml version="1.0" encoding="utf-8"?>
<ds:datastoreItem xmlns:ds="http://schemas.openxmlformats.org/officeDocument/2006/customXml" ds:itemID="{1F51EF88-68BC-4A76-B5D9-47B8734FF4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Server</cp:lastModifiedBy>
  <cp:lastPrinted>2024-07-12T17:05:54Z</cp:lastPrinted>
  <dcterms:created xsi:type="dcterms:W3CDTF">2014-10-22T05:35:08Z</dcterms:created>
  <dcterms:modified xsi:type="dcterms:W3CDTF">2024-07-12T17:09:55Z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