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C:\Users\Server\Documents\2023\OFS\2023\2300\"/>
    </mc:Choice>
  </mc:AlternateContent>
  <xr:revisionPtr revIDLastSave="0" documentId="13_ncr:1_{A4436874-060B-430B-B149-76DA03255891}" xr6:coauthVersionLast="36" xr6:coauthVersionMax="47" xr10:uidLastSave="{00000000-0000-0000-0000-000000000000}"/>
  <bookViews>
    <workbookView xWindow="0" yWindow="0" windowWidth="28800" windowHeight="12225"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H14" i="5" l="1"/>
  <c r="H15" i="5"/>
  <c r="G8" i="5" l="1"/>
  <c r="F8" i="5" l="1"/>
  <c r="G10" i="5"/>
  <c r="F10" i="5"/>
  <c r="I8" i="5" l="1"/>
  <c r="I7" i="5" s="1"/>
  <c r="J7" i="5"/>
  <c r="H7" i="5"/>
  <c r="G7" i="5"/>
  <c r="F7" i="5"/>
  <c r="I10" i="5"/>
  <c r="I9" i="5" s="1"/>
  <c r="J9" i="5"/>
  <c r="H9" i="5"/>
  <c r="G9" i="5"/>
  <c r="F9" i="5"/>
  <c r="I12" i="5"/>
  <c r="I11" i="5" s="1"/>
  <c r="J11" i="5"/>
  <c r="H11" i="5"/>
  <c r="G11" i="5"/>
  <c r="F11" i="5"/>
  <c r="I14" i="5"/>
  <c r="I13" i="5" s="1"/>
  <c r="J13" i="5"/>
  <c r="H13" i="5"/>
  <c r="G13" i="5"/>
  <c r="F13" i="5"/>
  <c r="I15" i="5"/>
  <c r="T14" i="5"/>
  <c r="T13" i="5"/>
  <c r="T12" i="5"/>
  <c r="T11" i="5"/>
  <c r="T10" i="5"/>
  <c r="T9" i="5"/>
  <c r="T8" i="5"/>
  <c r="T7" i="5"/>
  <c r="T6" i="5"/>
  <c r="T5" i="5"/>
  <c r="S14" i="5"/>
  <c r="S13" i="5"/>
  <c r="S12" i="5"/>
  <c r="S11" i="5"/>
  <c r="S10" i="5"/>
  <c r="S9" i="5"/>
  <c r="S8" i="5"/>
  <c r="S7" i="5"/>
  <c r="S6" i="5"/>
  <c r="S5" i="5"/>
  <c r="H6" i="5" l="1"/>
  <c r="H5" i="5" s="1"/>
  <c r="G6" i="5"/>
  <c r="G5" i="5" s="1"/>
  <c r="J6" i="5"/>
  <c r="J5" i="5" s="1"/>
  <c r="I6" i="5"/>
  <c r="I5" i="5" s="1"/>
  <c r="F6" i="5"/>
  <c r="F5" i="5" s="1"/>
</calcChain>
</file>

<file path=xl/sharedStrings.xml><?xml version="1.0" encoding="utf-8"?>
<sst xmlns="http://schemas.openxmlformats.org/spreadsheetml/2006/main" count="207" uniqueCount="140">
  <si>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</si>
  <si>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</si>
  <si>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</si>
  <si>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</si>
  <si>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</si>
  <si>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</si>
  <si>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</si>
  <si>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</si>
  <si>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</si>
  <si>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</si>
  <si>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</si>
  <si>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</si>
  <si>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</si>
  <si>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</si>
  <si>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</si>
  <si>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</si>
  <si>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</si>
  <si>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</si>
  <si>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</si>
  <si>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</si>
  <si>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</si>
  <si>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</si>
  <si>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</si>
  <si>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</si>
  <si>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</si>
  <si>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</si>
  <si>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</si>
  <si>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</si>
  <si>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</si>
  <si>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</si>
  <si>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</si>
  <si>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</si>
  <si>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</si>
  <si>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</si>
  <si>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</si>
  <si>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</si>
  <si>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</si>
  <si>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</si>
  <si>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</si>
  <si>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</si>
  <si>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</si>
  <si>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</si>
  <si>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</si>
  <si>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</si>
  <si>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</si>
  <si>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</si>
  <si>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</si>
  <si>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</si>
  <si>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</si>
  <si>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</si>
  <si>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</si>
  <si>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</si>
  <si>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</si>
  <si>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</si>
  <si>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</si>
  <si>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</si>
  <si>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</si>
  <si>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</si>
  <si>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</si>
  <si>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</si>
  <si>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</si>
  <si>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</si>
  <si>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</si>
  <si>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</si>
  <si>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</si>
  <si>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</si>
  <si>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</si>
  <si>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</si>
  <si>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</si>
  <si>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</si>
  <si>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</si>
  <si>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</si>
  <si>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</si>
  <si>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</si>
  <si>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</si>
  <si>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</si>
  <si>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</si>
  <si>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</si>
  <si>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</si>
  <si>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</si>
  <si>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</si>
  <si>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</si>
  <si>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</si>
  <si>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</si>
  <si>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</si>
  <si>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</si>
  <si>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SI</t>
  </si>
  <si>
    <t>Fin</t>
  </si>
  <si>
    <t>ÍNDICE DE ATENCIÓN A ORDENES GENERADAS</t>
  </si>
  <si>
    <t>(A / B) * 100</t>
  </si>
  <si>
    <t>PORCENTAJE</t>
  </si>
  <si>
    <t>Proposito</t>
  </si>
  <si>
    <t>COBERTURA DE SUMINISTRO DE AGUA POTABLE EN CABECERA MUNICIPAL.</t>
  </si>
  <si>
    <t>MANTENIMIENTO A REDES DE DISTRIBUCIÓN Y DESCARGA</t>
  </si>
  <si>
    <t>A</t>
  </si>
  <si>
    <t>UNIDAD</t>
  </si>
  <si>
    <t>TOMAS DE AGUA IRREGULARES</t>
  </si>
  <si>
    <t>NIVEL DE PRODUCCIÓN</t>
  </si>
  <si>
    <t>EFICIENTIZACIÓN DE POZOS</t>
  </si>
  <si>
    <t>((A / B) - 1) * 100</t>
  </si>
  <si>
    <t>TASA DE VARIACION</t>
  </si>
  <si>
    <t>AGUA RESIDUAL TRATADA</t>
  </si>
  <si>
    <t>AGUA SANEADA REUTILIZADA</t>
  </si>
  <si>
    <t>Metro cubico</t>
  </si>
  <si>
    <t>ÍNDICE DE ATENCIÓN, A SOLICITUD DE CONTRATO</t>
  </si>
  <si>
    <t>A / B</t>
  </si>
  <si>
    <t>PROMEDIO</t>
  </si>
  <si>
    <t>VARIACIÓN DE CARTERA VENCIDA</t>
  </si>
  <si>
    <t>E</t>
  </si>
  <si>
    <t>E0001</t>
  </si>
  <si>
    <t>Contribuir al eficiente manejo del agua potable, mediante un sistema de distribución que garantice su abasto</t>
  </si>
  <si>
    <t>Los habitantes de la cabecera municipal, cuentan con suministro de agua potable.</t>
  </si>
  <si>
    <t>Programa de mantenimiento ejecutado a redes de distribución y descarga (4.1.2.1)</t>
  </si>
  <si>
    <t>Detección de tomas irregulares (4.1.2.1)</t>
  </si>
  <si>
    <t>Programa de producción ejecutada en fuentes de abastecimiento (4.1.2.1)</t>
  </si>
  <si>
    <t>Consumo de energía eléctrica para la operación del proceso de extracción (4.1.2.1)</t>
  </si>
  <si>
    <t>Cuidado del medio ambiente, con aguas residuales tratadas (4.1.2.1)</t>
  </si>
  <si>
    <t>Las aguas residuales del municipio son tratadas para su reúso (4.1.2.1)</t>
  </si>
  <si>
    <t>Pronta respuesta realizada a solicitudes de contratación (4.1.2.1)</t>
  </si>
  <si>
    <t>Programa anual de recuperación de cartera vencida (4.1.2.1)</t>
  </si>
  <si>
    <t>Dirección General del SMAPAM</t>
  </si>
  <si>
    <t>Componente (1)</t>
  </si>
  <si>
    <t>Actividad (1.1)</t>
  </si>
  <si>
    <t>Componente (2)</t>
  </si>
  <si>
    <t>Actividad (2.1)</t>
  </si>
  <si>
    <t>Componente (3)</t>
  </si>
  <si>
    <t>Actividad (3.1)</t>
  </si>
  <si>
    <t>Componente (4)</t>
  </si>
  <si>
    <t>Actividad (4.1)</t>
  </si>
  <si>
    <t>a= NÚMERO DE ORDENES ATENDIDAS DURANTE DURANTE AÑO ACTUAL    b= NÚMERO DE ORDENES GENERADAS DURANTE AÑO ACTUAL</t>
  </si>
  <si>
    <t>a= TOTAL DE TOMAS CON SERVICIO DE AGUA POTABLE    b= TOTAL DE TOMAS UBICADAS EN LA CABECERA MUNICIPAL</t>
  </si>
  <si>
    <t xml:space="preserve">a= NÚMERO DE METROS LINEALES    </t>
  </si>
  <si>
    <t xml:space="preserve">a= NÚMERO DE TOMAS IRREGULARES IDENTIFICADAS AÑO ACTUAL    </t>
  </si>
  <si>
    <t>a= VOLUMEN M3 DE AGUA PRODUCIDA    b= VOLUMEN M3 DE AGUA CONCESIONADA</t>
  </si>
  <si>
    <t>a= COSNUMO KWH DE ENERGÍA ELÉCTRICA AÑO ACTUAL    b= CONSUMO KWH DE ENRGÍA ELÉCTRICA AÑO ANTERIOR</t>
  </si>
  <si>
    <t>a= VOLUMEN M3 DE AGUA RESIDUAL TRATADA    b= VOLUMEN M3 DE AGUA SUMINISTRADA A CABECERA MUNICIPAL</t>
  </si>
  <si>
    <t xml:space="preserve">a= VOLUMEN M3 DE AGUA RESIDUAL SANEADA REUTILIZADA    </t>
  </si>
  <si>
    <t>a= NÚMERO DE DÍAS EN ATENCIÓN A SOLICITUDES    b= NÚMERO DE SOLICITUDES</t>
  </si>
  <si>
    <t>a= IMPORTE DE LA CARTERA VENCIDA AL CIERRE DEL AÑO ACTUAL    b= IMPORTE DE LA CARTERA VENCIDA DEL AÑO ANTERIOR</t>
  </si>
  <si>
    <t>SISTEMA MUNICIPAL DE AGUA POTABLE Y ALCANTARILLADO DE MOROLEON
Indicadores de Resultados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</si>
</sst>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10"/>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cellStyleXfs>
  <cellXfs count="67">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lignment vertical="top" wrapText="1"/>
    </xf>
    <xf numFmtId="0" fontId="0" fillId="0" borderId="0" xfId="0" applyAlignment="1" applyProtection="1">
      <alignment horizontal="center" vertical="top" wrapText="1"/>
      <protection locked="0"/>
    </xf>
    <xf numFmtId="0" fontId="0" fillId="0" borderId="0" xfId="0" applyAlignment="1">
      <alignment vertical="top"/>
    </xf>
    <xf numFmtId="0" fontId="0" fillId="0" borderId="0" xfId="0" applyAlignment="1" applyProtection="1">
      <alignment vertical="top" wrapText="1"/>
      <protection locked="0"/>
    </xf>
    <xf numFmtId="0" fontId="0" fillId="0" borderId="0" xfId="0" applyAlignment="1" applyProtection="1">
      <alignment vertical="top"/>
      <protection locked="0"/>
    </xf>
    <xf numFmtId="9" fontId="0" fillId="0" borderId="0" xfId="0" applyNumberFormat="1" applyAlignment="1" applyProtection="1">
      <alignment vertical="top"/>
      <protection locked="0"/>
    </xf>
    <xf numFmtId="3" fontId="0" fillId="0" borderId="0" xfId="0" applyNumberFormat="1" applyAlignment="1" applyProtection="1">
      <alignment vertical="top"/>
      <protection locked="0"/>
    </xf>
    <xf numFmtId="4" fontId="0" fillId="0" borderId="0" xfId="0" applyNumberFormat="1" applyAlignment="1" applyProtection="1">
      <alignment horizontal="center" vertical="top"/>
      <protection locked="0"/>
    </xf>
    <xf numFmtId="0" fontId="0" fillId="0" borderId="7" xfId="0" applyBorder="1" applyAlignment="1">
      <alignment horizontal="center" vertical="top"/>
    </xf>
    <xf numFmtId="0" fontId="0" fillId="0" borderId="7" xfId="0" applyBorder="1" applyAlignment="1" applyProtection="1">
      <alignment horizontal="center" vertical="top"/>
      <protection locked="0"/>
    </xf>
    <xf numFmtId="0" fontId="0" fillId="0" borderId="7" xfId="0" applyBorder="1" applyAlignment="1">
      <alignment vertical="top" wrapText="1"/>
    </xf>
    <xf numFmtId="0" fontId="0" fillId="0" borderId="7" xfId="0" applyBorder="1" applyAlignment="1" applyProtection="1">
      <alignment horizontal="center" vertical="top" wrapText="1"/>
      <protection locked="0"/>
    </xf>
    <xf numFmtId="0" fontId="0" fillId="0" borderId="7" xfId="0" applyBorder="1" applyAlignment="1">
      <alignment vertical="top"/>
    </xf>
    <xf numFmtId="0" fontId="10" fillId="0" borderId="7" xfId="0" applyFont="1" applyBorder="1" applyAlignment="1">
      <alignment horizontal="justify" vertical="top" wrapText="1"/>
    </xf>
    <xf numFmtId="0" fontId="10" fillId="0" borderId="7" xfId="0" applyFont="1" applyBorder="1" applyAlignment="1">
      <alignment vertical="top" wrapText="1"/>
    </xf>
    <xf numFmtId="9" fontId="0" fillId="0" borderId="7" xfId="0" applyNumberFormat="1" applyBorder="1" applyAlignment="1" applyProtection="1">
      <alignment vertical="top"/>
      <protection locked="0"/>
    </xf>
    <xf numFmtId="0" fontId="11" fillId="0" borderId="0" xfId="0" applyFont="1" applyAlignment="1" applyProtection="1">
      <alignment horizontal="center" vertical="top"/>
      <protection locked="0"/>
    </xf>
    <xf numFmtId="0" fontId="11" fillId="0" borderId="0" xfId="0" applyFont="1"/>
    <xf numFmtId="0" fontId="11" fillId="0" borderId="0" xfId="0" applyFont="1" applyAlignment="1" applyProtection="1">
      <alignment horizontal="justify" vertical="top" wrapText="1"/>
      <protection locked="0"/>
    </xf>
    <xf numFmtId="0" fontId="11" fillId="0" borderId="0" xfId="0" applyFont="1" applyAlignment="1" applyProtection="1">
      <alignment vertical="top" wrapText="1"/>
      <protection locked="0"/>
    </xf>
    <xf numFmtId="0" fontId="11" fillId="0" borderId="0" xfId="0" applyFont="1" applyAlignment="1" applyProtection="1">
      <alignment vertical="top"/>
      <protection locked="0"/>
    </xf>
    <xf numFmtId="0" fontId="11" fillId="0" borderId="0" xfId="0" applyFont="1" applyAlignment="1">
      <alignment vertical="top"/>
    </xf>
    <xf numFmtId="4" fontId="14" fillId="0" borderId="0" xfId="0" applyNumberFormat="1" applyFont="1" applyAlignment="1" applyProtection="1">
      <alignment horizontal="center" vertical="top"/>
      <protection locked="0"/>
    </xf>
    <xf numFmtId="4" fontId="14" fillId="0" borderId="7" xfId="0" applyNumberFormat="1" applyFont="1" applyBorder="1" applyAlignment="1" applyProtection="1">
      <alignment horizontal="center" vertical="top"/>
      <protection locked="0"/>
    </xf>
    <xf numFmtId="10" fontId="14" fillId="0" borderId="0" xfId="17" applyNumberFormat="1" applyFont="1" applyAlignment="1" applyProtection="1">
      <alignment vertical="top"/>
      <protection locked="0"/>
    </xf>
    <xf numFmtId="0" fontId="14" fillId="0" borderId="0" xfId="0" applyFont="1" applyAlignment="1" applyProtection="1">
      <alignment vertical="top"/>
      <protection locked="0"/>
    </xf>
    <xf numFmtId="0" fontId="14" fillId="0" borderId="0" xfId="0" applyFont="1" applyAlignment="1">
      <alignment vertical="top"/>
    </xf>
    <xf numFmtId="2" fontId="14" fillId="0" borderId="0" xfId="0" applyNumberFormat="1" applyFont="1" applyAlignment="1" applyProtection="1">
      <alignment vertical="top"/>
      <protection locked="0"/>
    </xf>
    <xf numFmtId="10" fontId="14" fillId="0" borderId="7" xfId="17" applyNumberFormat="1" applyFont="1" applyBorder="1" applyAlignment="1" applyProtection="1">
      <alignment vertical="top"/>
      <protection locked="0"/>
    </xf>
    <xf numFmtId="0" fontId="14" fillId="0" borderId="7" xfId="0" applyFont="1" applyBorder="1" applyAlignment="1" applyProtection="1">
      <alignment vertical="top"/>
      <protection locked="0"/>
    </xf>
    <xf numFmtId="0" fontId="14" fillId="0" borderId="7" xfId="0" applyFont="1" applyBorder="1" applyAlignment="1">
      <alignment vertical="top"/>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6"/>
  <sheetViews>
    <sheetView tabSelected="1" workbookViewId="0"/>
  </sheetViews>
  <sheetFormatPr baseColWidth="10" defaultColWidth="12" defaultRowHeight="11.25" x14ac:dyDescent="0.2"/>
  <cols>
    <col min="1" max="1" width="15.83203125" customWidth="1"/>
    <col min="2" max="2" width="15.5" style="1" bestFit="1" customWidth="1"/>
    <col min="3" max="3" width="23.83203125" style="1" customWidth="1"/>
    <col min="4" max="4" width="24.83203125" style="1" customWidth="1"/>
    <col min="5" max="5" width="15.6640625" style="1" customWidth="1"/>
    <col min="6" max="10" width="16.83203125" style="1" customWidth="1"/>
    <col min="11" max="11" width="7" style="1" customWidth="1"/>
    <col min="12" max="12" width="14.1640625" style="1" bestFit="1" customWidth="1"/>
    <col min="13" max="13" width="23.83203125" style="1" customWidth="1"/>
    <col min="14" max="14" width="25.5" style="1" customWidth="1"/>
    <col min="15" max="15" width="14.1640625" style="1" customWidth="1"/>
    <col min="16" max="16" width="14.83203125" style="1" customWidth="1"/>
    <col min="17" max="17" width="42.6640625" style="1" customWidth="1"/>
    <col min="18" max="21" width="12" style="1"/>
    <col min="22" max="22" width="13.6640625" style="1" customWidth="1"/>
    <col min="23" max="23" width="13" customWidth="1"/>
  </cols>
  <sheetData>
    <row r="1" spans="1:24" ht="60" customHeight="1" x14ac:dyDescent="0.2">
      <c r="A1" s="28" t="s">
        <v>139</v>
      </c>
      <c r="B1" s="29"/>
      <c r="C1" s="29"/>
      <c r="D1" s="29"/>
      <c r="E1" s="29"/>
      <c r="F1" s="29"/>
      <c r="G1" s="29"/>
      <c r="H1" s="29"/>
      <c r="I1" s="29"/>
      <c r="J1" s="29"/>
      <c r="K1" s="29"/>
      <c r="L1" s="29"/>
      <c r="M1" s="29"/>
      <c r="N1" s="29"/>
      <c r="O1" s="29"/>
      <c r="P1" s="29"/>
      <c r="Q1" s="29"/>
      <c r="R1" s="29"/>
      <c r="S1" s="29"/>
      <c r="T1" s="29"/>
      <c r="U1" s="29"/>
      <c r="V1" s="29"/>
      <c r="W1" s="30"/>
    </row>
    <row r="2" spans="1:24" ht="11.25" customHeight="1" x14ac:dyDescent="0.2">
      <c r="A2" s="25" t="s">
        <v>85</v>
      </c>
      <c r="B2" s="25"/>
      <c r="C2" s="25"/>
      <c r="D2" s="25"/>
      <c r="E2" s="25"/>
      <c r="F2" s="35" t="s">
        <v>2</v>
      </c>
      <c r="G2" s="35"/>
      <c r="H2" s="35"/>
      <c r="I2" s="35"/>
      <c r="J2" s="35"/>
      <c r="K2" s="26" t="s">
        <v>72</v>
      </c>
      <c r="L2" s="26"/>
      <c r="M2" s="26"/>
      <c r="N2" s="27" t="s">
        <v>73</v>
      </c>
      <c r="O2" s="27"/>
      <c r="P2" s="27"/>
      <c r="Q2" s="27"/>
      <c r="R2" s="27"/>
      <c r="S2" s="27"/>
      <c r="T2" s="27"/>
      <c r="U2" s="31" t="s">
        <v>55</v>
      </c>
      <c r="V2" s="31"/>
      <c r="W2" s="31"/>
    </row>
    <row r="3" spans="1:24" ht="54.7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84</v>
      </c>
      <c r="R3" s="24" t="s">
        <v>35</v>
      </c>
      <c r="S3" s="24" t="s">
        <v>34</v>
      </c>
      <c r="T3" s="24" t="s">
        <v>33</v>
      </c>
      <c r="U3" s="32" t="s">
        <v>54</v>
      </c>
      <c r="V3" s="33" t="s">
        <v>31</v>
      </c>
      <c r="W3" s="33" t="s">
        <v>71</v>
      </c>
    </row>
    <row r="4" spans="1:24" ht="15" customHeight="1" x14ac:dyDescent="0.2">
      <c r="A4" s="13">
        <v>1</v>
      </c>
      <c r="B4" s="14">
        <v>2</v>
      </c>
      <c r="C4" s="13">
        <v>3</v>
      </c>
      <c r="D4" s="18">
        <v>4</v>
      </c>
      <c r="E4" s="13">
        <v>5</v>
      </c>
      <c r="F4" s="19">
        <v>6</v>
      </c>
      <c r="G4" s="19">
        <v>7</v>
      </c>
      <c r="H4" s="19">
        <v>8</v>
      </c>
      <c r="I4" s="19">
        <v>9</v>
      </c>
      <c r="J4" s="19">
        <v>10</v>
      </c>
      <c r="K4" s="15">
        <v>11</v>
      </c>
      <c r="L4" s="15">
        <v>12</v>
      </c>
      <c r="M4" s="15">
        <v>13</v>
      </c>
      <c r="N4" s="16">
        <v>14</v>
      </c>
      <c r="O4" s="16">
        <v>15</v>
      </c>
      <c r="P4" s="16">
        <v>16</v>
      </c>
      <c r="Q4" s="16">
        <v>17</v>
      </c>
      <c r="R4" s="16">
        <v>18</v>
      </c>
      <c r="S4" s="16">
        <v>19</v>
      </c>
      <c r="T4" s="16">
        <v>20</v>
      </c>
      <c r="U4" s="34">
        <v>21</v>
      </c>
      <c r="V4" s="34">
        <v>22</v>
      </c>
      <c r="W4" s="34">
        <v>23</v>
      </c>
    </row>
    <row r="5" spans="1:24" ht="48" customHeight="1" x14ac:dyDescent="0.2">
      <c r="A5" s="11" t="s">
        <v>108</v>
      </c>
      <c r="B5" s="12" t="s">
        <v>109</v>
      </c>
      <c r="C5" s="36" t="s">
        <v>110</v>
      </c>
      <c r="D5" s="11">
        <v>223</v>
      </c>
      <c r="E5" s="37" t="s">
        <v>120</v>
      </c>
      <c r="F5" s="58">
        <f>+F6</f>
        <v>21787319</v>
      </c>
      <c r="G5" s="58">
        <f>+G6</f>
        <v>35368220</v>
      </c>
      <c r="H5" s="58">
        <f>+H6</f>
        <v>26433483.549999993</v>
      </c>
      <c r="I5" s="58">
        <f>+I6</f>
        <v>26433483.549999993</v>
      </c>
      <c r="J5" s="58">
        <f>+J6</f>
        <v>26788206.289999995</v>
      </c>
      <c r="K5" s="38" t="s">
        <v>86</v>
      </c>
      <c r="L5" s="38" t="s">
        <v>87</v>
      </c>
      <c r="M5" s="36" t="s">
        <v>110</v>
      </c>
      <c r="N5" s="36" t="s">
        <v>88</v>
      </c>
      <c r="O5" s="38" t="s">
        <v>87</v>
      </c>
      <c r="P5" s="10" t="s">
        <v>89</v>
      </c>
      <c r="Q5" s="39" t="s">
        <v>129</v>
      </c>
      <c r="R5" s="41">
        <v>1</v>
      </c>
      <c r="S5" s="41">
        <f t="shared" ref="S5:S14" si="0">+R5</f>
        <v>1</v>
      </c>
      <c r="T5" s="60">
        <f>+U5/V5</f>
        <v>0.9737755102040816</v>
      </c>
      <c r="U5" s="61">
        <v>9543</v>
      </c>
      <c r="V5" s="62">
        <v>9800</v>
      </c>
      <c r="W5" s="36" t="s">
        <v>90</v>
      </c>
    </row>
    <row r="6" spans="1:24" ht="48" customHeight="1" x14ac:dyDescent="0.2">
      <c r="A6" s="11" t="s">
        <v>108</v>
      </c>
      <c r="B6" s="12" t="s">
        <v>109</v>
      </c>
      <c r="C6" s="36" t="s">
        <v>111</v>
      </c>
      <c r="D6" s="11">
        <v>223</v>
      </c>
      <c r="E6" s="37" t="s">
        <v>120</v>
      </c>
      <c r="F6" s="58">
        <f>+F15-F13-F11-F9-F7</f>
        <v>21787319</v>
      </c>
      <c r="G6" s="58">
        <f t="shared" ref="G6:J6" si="1">+G15-G13-G11-G9-G7</f>
        <v>35368220</v>
      </c>
      <c r="H6" s="58">
        <f t="shared" si="1"/>
        <v>26433483.549999993</v>
      </c>
      <c r="I6" s="58">
        <f t="shared" si="1"/>
        <v>26433483.549999993</v>
      </c>
      <c r="J6" s="58">
        <f t="shared" si="1"/>
        <v>26788206.289999995</v>
      </c>
      <c r="K6" s="38" t="s">
        <v>86</v>
      </c>
      <c r="L6" s="38" t="s">
        <v>91</v>
      </c>
      <c r="M6" s="36" t="s">
        <v>111</v>
      </c>
      <c r="N6" s="36" t="s">
        <v>92</v>
      </c>
      <c r="O6" s="38" t="s">
        <v>91</v>
      </c>
      <c r="P6" s="10" t="s">
        <v>89</v>
      </c>
      <c r="Q6" s="39" t="s">
        <v>130</v>
      </c>
      <c r="R6" s="41">
        <v>0.95</v>
      </c>
      <c r="S6" s="41">
        <f t="shared" si="0"/>
        <v>0.95</v>
      </c>
      <c r="T6" s="60">
        <f>+U6/V6</f>
        <v>0.92486814608418744</v>
      </c>
      <c r="U6" s="61">
        <v>18588</v>
      </c>
      <c r="V6" s="62">
        <v>20098</v>
      </c>
      <c r="W6" s="36" t="s">
        <v>90</v>
      </c>
    </row>
    <row r="7" spans="1:24" ht="48" customHeight="1" x14ac:dyDescent="0.2">
      <c r="A7" s="11" t="s">
        <v>108</v>
      </c>
      <c r="B7" s="12" t="s">
        <v>109</v>
      </c>
      <c r="C7" s="36" t="s">
        <v>112</v>
      </c>
      <c r="D7" s="11">
        <v>223</v>
      </c>
      <c r="E7" s="37" t="s">
        <v>120</v>
      </c>
      <c r="F7" s="58">
        <f>+F8</f>
        <v>5159489</v>
      </c>
      <c r="G7" s="58">
        <f>+G8</f>
        <v>18859489</v>
      </c>
      <c r="H7" s="58">
        <f>+H8</f>
        <v>5930653.7999999998</v>
      </c>
      <c r="I7" s="58">
        <f>+I8</f>
        <v>5930653.7999999998</v>
      </c>
      <c r="J7" s="58">
        <f>+J8</f>
        <v>5930653.7999999998</v>
      </c>
      <c r="K7" s="38" t="s">
        <v>86</v>
      </c>
      <c r="L7" s="38" t="s">
        <v>121</v>
      </c>
      <c r="M7" s="36" t="s">
        <v>112</v>
      </c>
      <c r="N7" s="36" t="s">
        <v>93</v>
      </c>
      <c r="O7" s="38" t="s">
        <v>121</v>
      </c>
      <c r="P7" s="10" t="s">
        <v>94</v>
      </c>
      <c r="Q7" s="39" t="s">
        <v>131</v>
      </c>
      <c r="R7" s="42">
        <v>2629</v>
      </c>
      <c r="S7" s="42">
        <f t="shared" si="0"/>
        <v>2629</v>
      </c>
      <c r="T7" s="61">
        <f>+U7</f>
        <v>4863.42</v>
      </c>
      <c r="U7" s="61">
        <v>4863.42</v>
      </c>
      <c r="V7" s="62">
        <v>0</v>
      </c>
      <c r="W7" s="36" t="s">
        <v>95</v>
      </c>
    </row>
    <row r="8" spans="1:24" ht="48" customHeight="1" x14ac:dyDescent="0.2">
      <c r="A8" s="11" t="s">
        <v>108</v>
      </c>
      <c r="B8" s="12" t="s">
        <v>109</v>
      </c>
      <c r="C8" s="36" t="s">
        <v>113</v>
      </c>
      <c r="D8" s="11">
        <v>223</v>
      </c>
      <c r="E8" s="37" t="s">
        <v>120</v>
      </c>
      <c r="F8" s="58">
        <f>0+0+2889954+2269534+1</f>
        <v>5159489</v>
      </c>
      <c r="G8" s="58">
        <f>10200000+3500000+2889954+2269534+1</f>
        <v>18859489</v>
      </c>
      <c r="H8" s="58">
        <v>5930653.7999999998</v>
      </c>
      <c r="I8" s="58">
        <f>+H8</f>
        <v>5930653.7999999998</v>
      </c>
      <c r="J8" s="58">
        <v>5930653.7999999998</v>
      </c>
      <c r="K8" s="38" t="s">
        <v>86</v>
      </c>
      <c r="L8" s="38" t="s">
        <v>122</v>
      </c>
      <c r="M8" s="36" t="s">
        <v>113</v>
      </c>
      <c r="N8" s="36" t="s">
        <v>96</v>
      </c>
      <c r="O8" s="38" t="s">
        <v>122</v>
      </c>
      <c r="P8" s="10" t="s">
        <v>94</v>
      </c>
      <c r="Q8" s="39" t="s">
        <v>132</v>
      </c>
      <c r="R8" s="40">
        <v>15</v>
      </c>
      <c r="S8" s="40">
        <f t="shared" si="0"/>
        <v>15</v>
      </c>
      <c r="T8" s="61">
        <f>+U8</f>
        <v>0</v>
      </c>
      <c r="U8" s="61">
        <v>0</v>
      </c>
      <c r="V8" s="62">
        <v>0</v>
      </c>
      <c r="W8" s="36" t="s">
        <v>95</v>
      </c>
    </row>
    <row r="9" spans="1:24" ht="48" customHeight="1" x14ac:dyDescent="0.2">
      <c r="A9" s="11" t="s">
        <v>108</v>
      </c>
      <c r="B9" s="12" t="s">
        <v>109</v>
      </c>
      <c r="C9" s="36" t="s">
        <v>114</v>
      </c>
      <c r="D9" s="11">
        <v>223</v>
      </c>
      <c r="E9" s="37" t="s">
        <v>120</v>
      </c>
      <c r="F9" s="58">
        <f>+F10</f>
        <v>14970721</v>
      </c>
      <c r="G9" s="58">
        <f>+G10</f>
        <v>16673833</v>
      </c>
      <c r="H9" s="58">
        <f>+H10</f>
        <v>14749282.710000001</v>
      </c>
      <c r="I9" s="58">
        <f>+I10</f>
        <v>14749282.710000001</v>
      </c>
      <c r="J9" s="58">
        <f>+J10</f>
        <v>14749282.710000001</v>
      </c>
      <c r="K9" s="38" t="s">
        <v>86</v>
      </c>
      <c r="L9" s="38" t="s">
        <v>123</v>
      </c>
      <c r="M9" s="36" t="s">
        <v>114</v>
      </c>
      <c r="N9" s="36" t="s">
        <v>97</v>
      </c>
      <c r="O9" s="38" t="s">
        <v>123</v>
      </c>
      <c r="P9" s="10" t="s">
        <v>89</v>
      </c>
      <c r="Q9" s="39" t="s">
        <v>133</v>
      </c>
      <c r="R9" s="41">
        <v>0.91</v>
      </c>
      <c r="S9" s="41">
        <f t="shared" si="0"/>
        <v>0.91</v>
      </c>
      <c r="T9" s="60">
        <f>+U9/V9</f>
        <v>0.76879809746640926</v>
      </c>
      <c r="U9" s="61">
        <v>4792334</v>
      </c>
      <c r="V9" s="62">
        <v>6233540.4000000004</v>
      </c>
      <c r="W9" s="36" t="s">
        <v>90</v>
      </c>
    </row>
    <row r="10" spans="1:24" ht="48" customHeight="1" x14ac:dyDescent="0.2">
      <c r="A10" s="11" t="s">
        <v>108</v>
      </c>
      <c r="B10" s="12" t="s">
        <v>109</v>
      </c>
      <c r="C10" s="36" t="s">
        <v>115</v>
      </c>
      <c r="D10" s="11">
        <v>223</v>
      </c>
      <c r="E10" s="37" t="s">
        <v>120</v>
      </c>
      <c r="F10" s="58">
        <f>10740587+3469064+761070</f>
        <v>14970721</v>
      </c>
      <c r="G10" s="58">
        <f>12048353+3864410+761070</f>
        <v>16673833</v>
      </c>
      <c r="H10" s="58">
        <v>14749282.710000001</v>
      </c>
      <c r="I10" s="58">
        <f>+H10</f>
        <v>14749282.710000001</v>
      </c>
      <c r="J10" s="58">
        <v>14749282.710000001</v>
      </c>
      <c r="K10" s="38" t="s">
        <v>86</v>
      </c>
      <c r="L10" s="38" t="s">
        <v>124</v>
      </c>
      <c r="M10" s="36" t="s">
        <v>115</v>
      </c>
      <c r="N10" s="36" t="s">
        <v>98</v>
      </c>
      <c r="O10" s="38" t="s">
        <v>124</v>
      </c>
      <c r="P10" s="10" t="s">
        <v>99</v>
      </c>
      <c r="Q10" s="39" t="s">
        <v>134</v>
      </c>
      <c r="R10" s="41">
        <v>0.01</v>
      </c>
      <c r="S10" s="41">
        <f t="shared" si="0"/>
        <v>0.01</v>
      </c>
      <c r="T10" s="60">
        <f>(+U10/V10)-1</f>
        <v>-9.5343460858038909E-2</v>
      </c>
      <c r="U10" s="61">
        <v>4507178</v>
      </c>
      <c r="V10" s="62">
        <v>4982198</v>
      </c>
      <c r="W10" s="36" t="s">
        <v>100</v>
      </c>
    </row>
    <row r="11" spans="1:24" ht="48" customHeight="1" x14ac:dyDescent="0.2">
      <c r="A11" s="11" t="s">
        <v>108</v>
      </c>
      <c r="B11" s="12" t="s">
        <v>109</v>
      </c>
      <c r="C11" s="36" t="s">
        <v>116</v>
      </c>
      <c r="D11" s="11">
        <v>223</v>
      </c>
      <c r="E11" s="37" t="s">
        <v>120</v>
      </c>
      <c r="F11" s="58">
        <f>+F12</f>
        <v>2257248</v>
      </c>
      <c r="G11" s="58">
        <f>+G12</f>
        <v>2514491</v>
      </c>
      <c r="H11" s="58">
        <f>+H12</f>
        <v>1938507.96</v>
      </c>
      <c r="I11" s="58">
        <f>+I12</f>
        <v>1938507.96</v>
      </c>
      <c r="J11" s="58">
        <f>+J12</f>
        <v>1938507.96</v>
      </c>
      <c r="K11" s="38" t="s">
        <v>86</v>
      </c>
      <c r="L11" s="38" t="s">
        <v>125</v>
      </c>
      <c r="M11" s="36" t="s">
        <v>116</v>
      </c>
      <c r="N11" s="36" t="s">
        <v>101</v>
      </c>
      <c r="O11" s="38" t="s">
        <v>125</v>
      </c>
      <c r="P11" s="10" t="s">
        <v>89</v>
      </c>
      <c r="Q11" s="39" t="s">
        <v>135</v>
      </c>
      <c r="R11" s="41">
        <v>0.62</v>
      </c>
      <c r="S11" s="41">
        <f t="shared" si="0"/>
        <v>0.62</v>
      </c>
      <c r="T11" s="60">
        <f>+U11/V11</f>
        <v>0.68889734989215634</v>
      </c>
      <c r="U11" s="61">
        <v>2628247</v>
      </c>
      <c r="V11" s="62">
        <v>3815150.4</v>
      </c>
      <c r="W11" s="36" t="s">
        <v>90</v>
      </c>
    </row>
    <row r="12" spans="1:24" ht="48" customHeight="1" x14ac:dyDescent="0.2">
      <c r="A12" s="11" t="s">
        <v>108</v>
      </c>
      <c r="B12" s="12" t="s">
        <v>109</v>
      </c>
      <c r="C12" s="36" t="s">
        <v>117</v>
      </c>
      <c r="D12" s="11">
        <v>223</v>
      </c>
      <c r="E12" s="37" t="s">
        <v>120</v>
      </c>
      <c r="F12" s="58">
        <v>2257248</v>
      </c>
      <c r="G12" s="58">
        <v>2514491</v>
      </c>
      <c r="H12" s="58">
        <v>1938507.96</v>
      </c>
      <c r="I12" s="58">
        <f>+H12</f>
        <v>1938507.96</v>
      </c>
      <c r="J12" s="58">
        <v>1938507.96</v>
      </c>
      <c r="K12" s="38" t="s">
        <v>86</v>
      </c>
      <c r="L12" s="38" t="s">
        <v>126</v>
      </c>
      <c r="M12" s="36" t="s">
        <v>117</v>
      </c>
      <c r="N12" s="36" t="s">
        <v>102</v>
      </c>
      <c r="O12" s="38" t="s">
        <v>126</v>
      </c>
      <c r="P12" s="10" t="s">
        <v>94</v>
      </c>
      <c r="Q12" s="39" t="s">
        <v>136</v>
      </c>
      <c r="R12" s="42">
        <v>25000</v>
      </c>
      <c r="S12" s="42">
        <f t="shared" si="0"/>
        <v>25000</v>
      </c>
      <c r="T12" s="61">
        <f>+U12</f>
        <v>7620</v>
      </c>
      <c r="U12" s="61">
        <v>7620</v>
      </c>
      <c r="V12" s="62">
        <v>0</v>
      </c>
      <c r="W12" s="36" t="s">
        <v>103</v>
      </c>
    </row>
    <row r="13" spans="1:24" ht="48" customHeight="1" x14ac:dyDescent="0.2">
      <c r="A13" s="11" t="s">
        <v>108</v>
      </c>
      <c r="B13" s="12" t="s">
        <v>109</v>
      </c>
      <c r="C13" s="36" t="s">
        <v>118</v>
      </c>
      <c r="D13" s="11">
        <v>223</v>
      </c>
      <c r="E13" s="37" t="s">
        <v>120</v>
      </c>
      <c r="F13" s="58">
        <f>+F14</f>
        <v>12396324</v>
      </c>
      <c r="G13" s="58">
        <f>+G14</f>
        <v>12396324</v>
      </c>
      <c r="H13" s="58">
        <f>+H14</f>
        <v>10944619.890000001</v>
      </c>
      <c r="I13" s="58">
        <f>+I14</f>
        <v>10944619.890000001</v>
      </c>
      <c r="J13" s="58">
        <f>+J14</f>
        <v>15901624.130000001</v>
      </c>
      <c r="K13" s="38" t="s">
        <v>86</v>
      </c>
      <c r="L13" s="38" t="s">
        <v>127</v>
      </c>
      <c r="M13" s="36" t="s">
        <v>118</v>
      </c>
      <c r="N13" s="36" t="s">
        <v>104</v>
      </c>
      <c r="O13" s="38" t="s">
        <v>127</v>
      </c>
      <c r="P13" s="10" t="s">
        <v>105</v>
      </c>
      <c r="Q13" s="39" t="s">
        <v>137</v>
      </c>
      <c r="R13" s="40">
        <v>4</v>
      </c>
      <c r="S13" s="40">
        <f t="shared" si="0"/>
        <v>4</v>
      </c>
      <c r="T13" s="63">
        <f>+U13/V13</f>
        <v>3.2105263157894739</v>
      </c>
      <c r="U13" s="61">
        <v>183</v>
      </c>
      <c r="V13" s="62">
        <v>57</v>
      </c>
      <c r="W13" s="36" t="s">
        <v>106</v>
      </c>
    </row>
    <row r="14" spans="1:24" ht="48" customHeight="1" x14ac:dyDescent="0.2">
      <c r="A14" s="44" t="s">
        <v>108</v>
      </c>
      <c r="B14" s="45" t="s">
        <v>109</v>
      </c>
      <c r="C14" s="46" t="s">
        <v>119</v>
      </c>
      <c r="D14" s="44">
        <v>223</v>
      </c>
      <c r="E14" s="47" t="s">
        <v>120</v>
      </c>
      <c r="F14" s="59">
        <v>12396324</v>
      </c>
      <c r="G14" s="59">
        <v>12396324</v>
      </c>
      <c r="H14" s="59">
        <f>15901624.13-4957004.24</f>
        <v>10944619.890000001</v>
      </c>
      <c r="I14" s="59">
        <f>+H14</f>
        <v>10944619.890000001</v>
      </c>
      <c r="J14" s="59">
        <v>15901624.130000001</v>
      </c>
      <c r="K14" s="48" t="s">
        <v>86</v>
      </c>
      <c r="L14" s="48" t="s">
        <v>128</v>
      </c>
      <c r="M14" s="46" t="s">
        <v>119</v>
      </c>
      <c r="N14" s="46" t="s">
        <v>107</v>
      </c>
      <c r="O14" s="48" t="s">
        <v>128</v>
      </c>
      <c r="P14" s="49" t="s">
        <v>99</v>
      </c>
      <c r="Q14" s="50" t="s">
        <v>138</v>
      </c>
      <c r="R14" s="51">
        <v>0.06</v>
      </c>
      <c r="S14" s="51">
        <f t="shared" si="0"/>
        <v>0.06</v>
      </c>
      <c r="T14" s="64">
        <f>(+U14/V14)-1</f>
        <v>-4.3303559564496941E-2</v>
      </c>
      <c r="U14" s="65">
        <v>7299548.1200000001</v>
      </c>
      <c r="V14" s="66">
        <v>7629952.21</v>
      </c>
      <c r="W14" s="46" t="s">
        <v>100</v>
      </c>
    </row>
    <row r="15" spans="1:24" s="53" customFormat="1" ht="12.75" x14ac:dyDescent="0.2">
      <c r="A15" s="17"/>
      <c r="B15" s="52"/>
      <c r="C15" s="17"/>
      <c r="D15" s="17"/>
      <c r="E15" s="52"/>
      <c r="F15" s="58">
        <v>56571101</v>
      </c>
      <c r="G15" s="58">
        <v>85812357</v>
      </c>
      <c r="H15" s="58">
        <f>65308274.89-5311726.98</f>
        <v>59996547.909999996</v>
      </c>
      <c r="I15" s="58">
        <f>+H15</f>
        <v>59996547.909999996</v>
      </c>
      <c r="J15" s="58">
        <v>65308274.890000001</v>
      </c>
      <c r="P15" s="54"/>
      <c r="Q15" s="55"/>
      <c r="R15" s="56"/>
      <c r="S15" s="56"/>
      <c r="T15" s="56"/>
      <c r="U15" s="56"/>
      <c r="V15" s="56"/>
      <c r="W15" s="57"/>
      <c r="X15" s="57"/>
    </row>
    <row r="16" spans="1:24" x14ac:dyDescent="0.2">
      <c r="A16" s="11"/>
      <c r="B16" s="12"/>
      <c r="C16" s="11"/>
      <c r="D16" s="11"/>
      <c r="E16" s="12"/>
      <c r="F16" s="12"/>
      <c r="G16" s="12"/>
      <c r="H16" s="12"/>
      <c r="I16" s="12"/>
      <c r="J16" s="12"/>
      <c r="K16"/>
      <c r="L16"/>
      <c r="M16"/>
      <c r="N16"/>
      <c r="O16"/>
      <c r="P16" s="10"/>
      <c r="Q16" s="10"/>
    </row>
    <row r="17" spans="1:17" x14ac:dyDescent="0.2">
      <c r="A17" s="11"/>
      <c r="B17" s="12"/>
      <c r="C17" s="11"/>
      <c r="D17" s="11"/>
      <c r="E17" s="12"/>
      <c r="F17" s="12"/>
      <c r="G17" s="12"/>
      <c r="H17" s="12"/>
      <c r="I17" s="43"/>
      <c r="J17" s="12"/>
      <c r="K17"/>
      <c r="L17"/>
      <c r="M17"/>
      <c r="N17"/>
      <c r="O17"/>
      <c r="P17" s="10"/>
      <c r="Q17" s="10"/>
    </row>
    <row r="18" spans="1:17" x14ac:dyDescent="0.2">
      <c r="A18" s="11"/>
      <c r="B18" s="12"/>
      <c r="C18" s="11"/>
      <c r="D18" s="11"/>
      <c r="E18" s="12"/>
      <c r="F18" s="12"/>
      <c r="G18" s="12"/>
      <c r="H18" s="12"/>
      <c r="I18" s="12"/>
      <c r="J18" s="12"/>
      <c r="K18"/>
      <c r="L18"/>
      <c r="M18"/>
      <c r="N18"/>
      <c r="O18"/>
      <c r="P18" s="10"/>
      <c r="Q18" s="10"/>
    </row>
    <row r="19" spans="1:17" x14ac:dyDescent="0.2">
      <c r="A19" s="11"/>
      <c r="B19" s="12"/>
      <c r="C19" s="11"/>
      <c r="D19" s="11"/>
      <c r="E19" s="12"/>
      <c r="F19" s="12"/>
      <c r="G19" s="12"/>
      <c r="H19" s="12"/>
      <c r="I19" s="12"/>
      <c r="J19" s="12"/>
      <c r="K19"/>
      <c r="L19"/>
      <c r="M19"/>
      <c r="N19"/>
      <c r="O19"/>
      <c r="P19" s="10"/>
      <c r="Q19" s="10"/>
    </row>
    <row r="20" spans="1:17" x14ac:dyDescent="0.2">
      <c r="A20" s="11"/>
      <c r="B20" s="12"/>
      <c r="C20" s="11"/>
      <c r="D20" s="11"/>
      <c r="E20" s="12"/>
      <c r="F20" s="12"/>
      <c r="G20" s="12"/>
      <c r="H20" s="12"/>
      <c r="I20" s="12"/>
      <c r="J20" s="12"/>
      <c r="K20"/>
      <c r="L20"/>
      <c r="M20"/>
      <c r="N20"/>
      <c r="O20"/>
      <c r="P20" s="10"/>
      <c r="Q20" s="10"/>
    </row>
    <row r="21" spans="1:17" x14ac:dyDescent="0.2">
      <c r="A21" s="11"/>
      <c r="B21" s="12"/>
      <c r="C21" s="11"/>
      <c r="D21" s="11"/>
      <c r="E21" s="12"/>
      <c r="F21" s="12"/>
      <c r="G21" s="12"/>
      <c r="H21" s="12"/>
      <c r="I21" s="12"/>
      <c r="J21" s="12"/>
      <c r="K21"/>
      <c r="L21"/>
      <c r="M21"/>
      <c r="N21"/>
      <c r="O21"/>
      <c r="P21" s="10"/>
      <c r="Q21" s="10"/>
    </row>
    <row r="22" spans="1:17" x14ac:dyDescent="0.2">
      <c r="A22" s="11"/>
      <c r="B22" s="12"/>
      <c r="C22" s="11"/>
      <c r="D22" s="11"/>
      <c r="E22" s="12"/>
      <c r="F22" s="12"/>
      <c r="G22" s="12"/>
      <c r="H22" s="12"/>
      <c r="I22" s="12"/>
      <c r="J22" s="12"/>
      <c r="K22"/>
      <c r="L22"/>
      <c r="M22"/>
      <c r="N22"/>
      <c r="O22"/>
      <c r="P22" s="10"/>
      <c r="Q22" s="10"/>
    </row>
    <row r="23" spans="1:17" x14ac:dyDescent="0.2">
      <c r="A23" s="11"/>
      <c r="B23" s="12"/>
      <c r="C23" s="11"/>
      <c r="D23" s="11"/>
      <c r="E23" s="12"/>
      <c r="F23" s="12"/>
      <c r="G23" s="12"/>
      <c r="H23" s="12"/>
      <c r="I23" s="12"/>
      <c r="J23" s="12"/>
      <c r="K23"/>
      <c r="L23"/>
      <c r="M23"/>
      <c r="N23"/>
      <c r="O23"/>
      <c r="P23" s="10"/>
      <c r="Q23" s="10"/>
    </row>
    <row r="24" spans="1:17" x14ac:dyDescent="0.2">
      <c r="A24" s="11"/>
      <c r="B24" s="12"/>
      <c r="C24" s="11"/>
      <c r="D24" s="11"/>
      <c r="E24" s="12"/>
      <c r="F24" s="12"/>
      <c r="G24" s="12"/>
      <c r="H24" s="12"/>
      <c r="I24" s="12"/>
      <c r="J24" s="12"/>
      <c r="K24" s="12"/>
      <c r="L24" s="12"/>
    </row>
    <row r="25" spans="1:17" x14ac:dyDescent="0.2">
      <c r="A25" s="11"/>
      <c r="B25" s="12"/>
      <c r="C25" s="11"/>
      <c r="D25" s="11"/>
      <c r="E25" s="12"/>
      <c r="F25" s="12"/>
      <c r="G25" s="12"/>
      <c r="H25" s="12"/>
      <c r="I25" s="12"/>
      <c r="J25" s="12"/>
      <c r="K25" s="12"/>
      <c r="L25" s="12"/>
    </row>
    <row r="26" spans="1:17" x14ac:dyDescent="0.2">
      <c r="A26" s="11"/>
      <c r="B26" s="12"/>
      <c r="C26" s="11"/>
      <c r="D26" s="11"/>
      <c r="E26" s="12"/>
      <c r="F26" s="12"/>
      <c r="G26" s="12"/>
      <c r="H26" s="12"/>
      <c r="I26" s="12"/>
      <c r="J26" s="12"/>
      <c r="K26" s="12"/>
      <c r="L26" s="12"/>
    </row>
    <row r="27" spans="1:17" x14ac:dyDescent="0.2">
      <c r="A27" s="11"/>
      <c r="B27" s="12"/>
      <c r="C27" s="11"/>
      <c r="D27" s="11"/>
      <c r="E27" s="12"/>
      <c r="F27" s="12"/>
      <c r="G27" s="12"/>
      <c r="H27" s="12"/>
      <c r="I27" s="12"/>
      <c r="J27" s="12"/>
      <c r="K27" s="12"/>
      <c r="L27" s="12"/>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pageMargins left="0" right="0.78740157480314965" top="0.74803149606299213" bottom="0.74803149606299213" header="0.31496062992125984" footer="0.31496062992125984"/>
  <pageSetup paperSize="5"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7">
        <v>1</v>
      </c>
      <c r="B5" s="2" t="s">
        <v>76</v>
      </c>
    </row>
    <row r="6" spans="1:2" ht="47.25" x14ac:dyDescent="0.2">
      <c r="A6" s="17">
        <v>2</v>
      </c>
      <c r="B6" s="2" t="s">
        <v>77</v>
      </c>
    </row>
    <row r="7" spans="1:2" ht="31.5" x14ac:dyDescent="0.2">
      <c r="A7" s="17">
        <v>3</v>
      </c>
      <c r="B7" s="2" t="s">
        <v>80</v>
      </c>
    </row>
    <row r="8" spans="1:2" ht="47.25" x14ac:dyDescent="0.2">
      <c r="A8" s="17">
        <v>4</v>
      </c>
      <c r="B8" s="2" t="s">
        <v>78</v>
      </c>
    </row>
    <row r="9" spans="1:2" ht="15.75" x14ac:dyDescent="0.2">
      <c r="A9" s="17">
        <v>5</v>
      </c>
      <c r="B9" s="2" t="s">
        <v>56</v>
      </c>
    </row>
    <row r="10" spans="1:2" ht="78.75" x14ac:dyDescent="0.2">
      <c r="A10" s="17">
        <v>6</v>
      </c>
      <c r="B10" s="2" t="s">
        <v>74</v>
      </c>
    </row>
    <row r="11" spans="1:2" ht="78.75" x14ac:dyDescent="0.2">
      <c r="A11" s="17">
        <v>7</v>
      </c>
      <c r="B11" s="2" t="s">
        <v>62</v>
      </c>
    </row>
    <row r="12" spans="1:2" ht="78.75" x14ac:dyDescent="0.2">
      <c r="A12" s="17">
        <v>8</v>
      </c>
      <c r="B12" s="2" t="s">
        <v>64</v>
      </c>
    </row>
    <row r="13" spans="1:2" ht="78.75" x14ac:dyDescent="0.2">
      <c r="A13" s="17">
        <v>9</v>
      </c>
      <c r="B13" s="2" t="s">
        <v>63</v>
      </c>
    </row>
    <row r="14" spans="1:2" ht="78.75" x14ac:dyDescent="0.2">
      <c r="A14" s="17">
        <v>10</v>
      </c>
      <c r="B14" s="2" t="s">
        <v>65</v>
      </c>
    </row>
    <row r="15" spans="1:2" ht="15.75" x14ac:dyDescent="0.2">
      <c r="A15" s="17">
        <v>11</v>
      </c>
      <c r="B15" s="2" t="s">
        <v>81</v>
      </c>
    </row>
    <row r="16" spans="1:2" ht="15.75" x14ac:dyDescent="0.2">
      <c r="A16" s="17">
        <v>12</v>
      </c>
      <c r="B16" s="2" t="s">
        <v>66</v>
      </c>
    </row>
    <row r="17" spans="1:2" ht="15.75" x14ac:dyDescent="0.2">
      <c r="A17" s="17">
        <v>13</v>
      </c>
      <c r="B17" s="2" t="s">
        <v>67</v>
      </c>
    </row>
    <row r="18" spans="1:2" ht="63" x14ac:dyDescent="0.2">
      <c r="A18" s="17">
        <v>14</v>
      </c>
      <c r="B18" s="2" t="s">
        <v>82</v>
      </c>
    </row>
    <row r="19" spans="1:2" ht="15.75" x14ac:dyDescent="0.2">
      <c r="A19" s="17">
        <v>15</v>
      </c>
      <c r="B19" s="2" t="s">
        <v>57</v>
      </c>
    </row>
    <row r="20" spans="1:2" ht="15.75" x14ac:dyDescent="0.2">
      <c r="A20" s="17">
        <v>16</v>
      </c>
      <c r="B20" s="2" t="s">
        <v>58</v>
      </c>
    </row>
    <row r="21" spans="1:2" ht="15.75" x14ac:dyDescent="0.2">
      <c r="A21" s="17">
        <v>17</v>
      </c>
      <c r="B21" s="2" t="s">
        <v>68</v>
      </c>
    </row>
    <row r="22" spans="1:2" ht="15.75" x14ac:dyDescent="0.2">
      <c r="A22" s="17">
        <v>18</v>
      </c>
      <c r="B22" s="4" t="s">
        <v>59</v>
      </c>
    </row>
    <row r="23" spans="1:2" ht="15.75" x14ac:dyDescent="0.2">
      <c r="A23" s="17">
        <v>19</v>
      </c>
      <c r="B23" s="4" t="s">
        <v>60</v>
      </c>
    </row>
    <row r="24" spans="1:2" ht="15.75" x14ac:dyDescent="0.2">
      <c r="A24" s="17">
        <v>20</v>
      </c>
      <c r="B24" s="4" t="s">
        <v>61</v>
      </c>
    </row>
    <row r="25" spans="1:2" ht="15.75" x14ac:dyDescent="0.2">
      <c r="A25" s="17">
        <v>21</v>
      </c>
      <c r="B25" s="4" t="s">
        <v>69</v>
      </c>
    </row>
    <row r="26" spans="1:2" ht="15.75" x14ac:dyDescent="0.2">
      <c r="A26" s="17">
        <v>22</v>
      </c>
      <c r="B26" s="4" t="s">
        <v>70</v>
      </c>
    </row>
    <row r="27" spans="1:2" ht="31.5" x14ac:dyDescent="0.2">
      <c r="A27" s="17">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elements/1.1/"/>
    <ds:schemaRef ds:uri="0c865bf4-0f22-4e4d-b041-7b0c1657e5a8"/>
    <ds:schemaRef ds:uri="http://schemas.microsoft.com/office/2006/documentManagement/types"/>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2024-02-09T16:46:38Z</cp:lastPrinted>
  <dcterms:created xsi:type="dcterms:W3CDTF">2014-10-22T05:35:08Z</dcterms:created>
  <dcterms:modified xsi:type="dcterms:W3CDTF">2024-02-09T16:46:40Z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