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4\"/>
    </mc:Choice>
  </mc:AlternateContent>
  <xr:revisionPtr revIDLastSave="0" documentId="13_ncr:1_{3C60276B-BEC5-4D04-A8B5-3BFA8F9A554E}" xr6:coauthVersionLast="36" xr6:coauthVersionMax="47" xr10:uidLastSave="{00000000-0000-0000-0000-000000000000}"/>
  <bookViews>
    <workbookView xWindow="0" yWindow="0" windowWidth="14700" windowHeight="1215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  <definedName name="_xlnm.Print_Titles" localSheetId="0">COG!$1:$4</definedName>
  </definedNames>
  <calcPr calcId="191028"/>
</workbook>
</file>

<file path=xl/calcChain.xml><?xml version="1.0" encoding="utf-8"?>
<calcChain xmlns="http://schemas.openxmlformats.org/spreadsheetml/2006/main">
  <c r="F6" i="6" l="1"/>
  <c r="E6" i="6"/>
  <c r="B16" i="8" l="1"/>
  <c r="G14" i="8"/>
  <c r="D14" i="8"/>
  <c r="G12" i="8"/>
  <c r="D12" i="8"/>
  <c r="G10" i="8"/>
  <c r="D10" i="8"/>
  <c r="G37" i="5"/>
  <c r="G38" i="5"/>
  <c r="G39" i="5"/>
  <c r="G40" i="5"/>
  <c r="D37" i="5"/>
  <c r="D38" i="5"/>
  <c r="D39" i="5"/>
  <c r="D40" i="5"/>
  <c r="F36" i="5"/>
  <c r="E36" i="5"/>
  <c r="C36" i="5"/>
  <c r="B36" i="5"/>
  <c r="G28" i="5"/>
  <c r="G32" i="5"/>
  <c r="G34" i="5"/>
  <c r="D26" i="5"/>
  <c r="G26" i="5" s="1"/>
  <c r="D27" i="5"/>
  <c r="G27" i="5" s="1"/>
  <c r="D28" i="5"/>
  <c r="D29" i="5"/>
  <c r="G29" i="5" s="1"/>
  <c r="D30" i="5"/>
  <c r="G30" i="5" s="1"/>
  <c r="D31" i="5"/>
  <c r="G31" i="5" s="1"/>
  <c r="D32" i="5"/>
  <c r="D33" i="5"/>
  <c r="G33" i="5" s="1"/>
  <c r="D34" i="5"/>
  <c r="F25" i="5"/>
  <c r="E25" i="5"/>
  <c r="C25" i="5"/>
  <c r="B25" i="5"/>
  <c r="G18" i="5"/>
  <c r="G20" i="5"/>
  <c r="G17" i="5"/>
  <c r="D19" i="5"/>
  <c r="G19" i="5" s="1"/>
  <c r="D20" i="5"/>
  <c r="D21" i="5"/>
  <c r="G21" i="5" s="1"/>
  <c r="D22" i="5"/>
  <c r="G22" i="5" s="1"/>
  <c r="D23" i="5"/>
  <c r="G23" i="5" s="1"/>
  <c r="D17" i="5"/>
  <c r="D7" i="5"/>
  <c r="G7" i="5" s="1"/>
  <c r="D8" i="5"/>
  <c r="D9" i="5"/>
  <c r="D10" i="5"/>
  <c r="G10" i="5" s="1"/>
  <c r="D11" i="5"/>
  <c r="D12" i="5"/>
  <c r="D13" i="5"/>
  <c r="D14" i="5"/>
  <c r="G14" i="5" s="1"/>
  <c r="G8" i="5"/>
  <c r="G9" i="5"/>
  <c r="G11" i="5"/>
  <c r="G12" i="5"/>
  <c r="G13" i="5"/>
  <c r="B6" i="5"/>
  <c r="C6" i="5"/>
  <c r="E6" i="5"/>
  <c r="F6" i="5"/>
  <c r="D36" i="5" l="1"/>
  <c r="G36" i="5" s="1"/>
  <c r="D25" i="5"/>
  <c r="G25" i="5"/>
  <c r="D6" i="5"/>
  <c r="G38" i="4"/>
  <c r="G7" i="4"/>
  <c r="G8" i="8"/>
  <c r="G6" i="8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C69" i="6"/>
  <c r="B69" i="6"/>
  <c r="D69" i="6" s="1"/>
  <c r="G69" i="6" s="1"/>
  <c r="D68" i="6"/>
  <c r="G68" i="6" s="1"/>
  <c r="D67" i="6"/>
  <c r="G67" i="6" s="1"/>
  <c r="D66" i="6"/>
  <c r="G66" i="6" s="1"/>
  <c r="F65" i="6"/>
  <c r="E65" i="6"/>
  <c r="C65" i="6"/>
  <c r="B65" i="6"/>
  <c r="D65" i="6" s="1"/>
  <c r="G65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C57" i="6"/>
  <c r="B57" i="6"/>
  <c r="D57" i="6" s="1"/>
  <c r="G57" i="6" s="1"/>
  <c r="G56" i="6"/>
  <c r="G55" i="6"/>
  <c r="G54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12" i="6"/>
  <c r="G11" i="6"/>
  <c r="G10" i="6"/>
  <c r="G9" i="6"/>
  <c r="G8" i="6"/>
  <c r="G7" i="6"/>
  <c r="G6" i="6"/>
  <c r="G6" i="5" l="1"/>
  <c r="F16" i="5"/>
  <c r="F42" i="5" s="1"/>
  <c r="E16" i="5"/>
  <c r="C16" i="5"/>
  <c r="B16" i="5"/>
  <c r="B42" i="5" s="1"/>
  <c r="D16" i="5" l="1"/>
  <c r="D42" i="5" s="1"/>
  <c r="C42" i="5"/>
  <c r="G16" i="5"/>
  <c r="G42" i="5" s="1"/>
  <c r="E42" i="5"/>
  <c r="G52" i="4"/>
  <c r="F52" i="4"/>
  <c r="E52" i="4"/>
  <c r="D52" i="4"/>
  <c r="C52" i="4"/>
  <c r="B52" i="4"/>
  <c r="G16" i="4"/>
  <c r="F16" i="4"/>
  <c r="E16" i="4"/>
  <c r="D16" i="4"/>
  <c r="C16" i="4"/>
  <c r="B16" i="4"/>
  <c r="G16" i="8"/>
  <c r="F16" i="8"/>
  <c r="E16" i="8"/>
  <c r="D16" i="8"/>
  <c r="C16" i="8"/>
  <c r="G53" i="6"/>
  <c r="F53" i="6"/>
  <c r="E53" i="6"/>
  <c r="D53" i="6"/>
  <c r="C53" i="6"/>
  <c r="B53" i="6"/>
  <c r="G43" i="6"/>
  <c r="F43" i="6"/>
  <c r="E43" i="6"/>
  <c r="D43" i="6"/>
  <c r="C43" i="6"/>
  <c r="B43" i="6"/>
  <c r="G33" i="6"/>
  <c r="F33" i="6"/>
  <c r="E33" i="6"/>
  <c r="D33" i="6"/>
  <c r="C33" i="6"/>
  <c r="B33" i="6"/>
  <c r="G23" i="6"/>
  <c r="F23" i="6"/>
  <c r="E23" i="6"/>
  <c r="D23" i="6"/>
  <c r="C23" i="6"/>
  <c r="B23" i="6"/>
  <c r="G13" i="6"/>
  <c r="F13" i="6"/>
  <c r="E13" i="6"/>
  <c r="D13" i="6"/>
  <c r="C13" i="6"/>
  <c r="B13" i="6"/>
  <c r="G5" i="6"/>
  <c r="F5" i="6"/>
  <c r="E5" i="6"/>
  <c r="D5" i="6"/>
  <c r="D77" i="6" s="1"/>
  <c r="C5" i="6"/>
  <c r="B5" i="6"/>
  <c r="E77" i="6" l="1"/>
  <c r="C77" i="6"/>
  <c r="B77" i="6"/>
  <c r="F77" i="6"/>
  <c r="G77" i="6"/>
</calcChain>
</file>

<file path=xl/sharedStrings.xml><?xml version="1.0" encoding="utf-8"?>
<sst xmlns="http://schemas.openxmlformats.org/spreadsheetml/2006/main" count="204" uniqueCount="143">
  <si>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</si>
  <si>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</si>
  <si>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</si>
  <si>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</si>
  <si>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</si>
  <si>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</si>
  <si>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</si>
  <si>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</si>
  <si>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</si>
  <si>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</si>
  <si>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</si>
  <si>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</si>
  <si>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</si>
  <si>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</si>
  <si>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</si>
  <si>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</si>
  <si>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</si>
  <si>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</si>
  <si>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</si>
  <si>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</si>
  <si>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</si>
  <si>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</si>
  <si>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</si>
  <si>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</si>
  <si>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</si>
  <si>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</si>
  <si>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</si>
  <si>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</si>
  <si>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</si>
  <si>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</si>
  <si>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</si>
  <si>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</si>
  <si>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</si>
  <si>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</si>
  <si>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</si>
  <si>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</si>
  <si>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</si>
  <si>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</si>
  <si>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</si>
  <si>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</si>
  <si>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</si>
  <si>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</si>
  <si>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</si>
  <si>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</si>
  <si>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</si>
  <si>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</si>
  <si>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</si>
  <si>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</si>
  <si>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</si>
  <si>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</si>
  <si>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</si>
  <si>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</si>
  <si>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</si>
  <si>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</si>
  <si>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</si>
  <si>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</si>
  <si>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</si>
  <si>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</si>
  <si>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</si>
  <si>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</si>
  <si>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</si>
  <si>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</si>
  <si>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</si>
  <si>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</si>
  <si>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</si>
  <si>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</si>
  <si>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</si>
  <si>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</si>
  <si>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</si>
  <si>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</si>
  <si>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</si>
  <si>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</si>
  <si>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</si>
  <si>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</si>
  <si>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</si>
  <si>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</si>
  <si>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</si>
  <si>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</si>
  <si>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</si>
  <si>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</si>
  <si>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</si>
  <si>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</si>
  <si>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</si>
  <si>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</si>
  <si>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</si>
  <si>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</si>
  <si>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</si>
  <si>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</si>
  <si>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</si>
  <si>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</si>
  <si>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</si>
  <si>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</si>
  <si>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</si>
  <si>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</si>
  <si>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</si>
  <si>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</si>
  <si>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</si>
  <si>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</si>
  <si>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</si>
  <si>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</si>
  <si>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</si>
  <si>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</si>
  <si>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</si>
  <si>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</si>
  <si>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</si>
  <si>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</si>
  <si>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</si>
  <si>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</si>
  <si>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</si>
  <si>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</si>
  <si>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</si>
  <si>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</si>
  <si>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</si>
  <si>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</si>
  <si>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</si>
  <si>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</si>
  <si>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</si>
  <si>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</si>
  <si>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</si>
  <si>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</si>
  <si>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</si>
  <si>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</si>
  <si>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</si>
  <si>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</si>
  <si>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</si>
  <si>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</si>
  <si>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</si>
  <si>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</si>
  <si>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</si>
  <si>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</si>
  <si>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</si>
  <si>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</si>
  <si>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</si>
  <si>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</si>
  <si>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</si>
  <si>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</si>
  <si>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“Bajo protesta de decir verdad declaramos que los Estados Financieros y sus notas, son razonablemente correctos y son responsabilidad del emisor”</t>
  </si>
  <si>
    <t>31120M20A010000 DIRECCION GENERAL DEL SMAPAM</t>
  </si>
  <si>
    <t>SISTEMA MUNICIPAL DE AGUA POTABLE Y ALCANTARILLADO DE MOROLEON
Estado Analítico del Ejercicio del Presupuesto de Egresos
Clasificación por Objeto del Gasto (Capítulo y Concepto)
Del 01 DE ENERO al 31 DE DICIEMBRE DE 2023</t>
  </si>
  <si>
    <t>SISTEMA MUNICIPAL DE AGUA POTABLE Y ALCANTARILLADO DE MOROLEON
Estado Analítico del Ejercicio del Presupuesto de Egresos
Clasificación Económica (por Tipo de Gasto)
Del 01 DE ENERO al 31 DE DICIEMBRE DE 2023</t>
  </si>
  <si>
    <t>SISTEMA MUNICIPAL DE AGUA POTABLE Y ALCANTARILLADO DE MOROLEON
Estado Analítico del Ejercicio del Presupuesto de Egresos
Clasificación Administrativa
Del 01 DE ENERO al 31 DE DICIEMBRE DE 2023</t>
  </si>
  <si>
    <t>Sector Paraestatal del Gobierno (Federal/Estatal/Municipal) de SISTEMA MUNICIPAL DE AGUA POTABLE Y ALCANTARILLADO DE MOROLEON
Estado Analítico del Ejercicio del Presupuesto de Egresos
Clasificación Administrativa
Del 01 DE ENERO al 31 DE DICIEMBRE DE 2023</t>
  </si>
  <si>
    <t>SISTEMA MUNICIPAL DE AGUA POTABLE Y ALCANTARILLADO DE MOROLEON
Estado Analítico del Ejercicio del Presupuesto de Egresos
Clasificación Funcional (Finalidad y Función)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</si>
</sst>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 wrapText="1"/>
    </xf>
    <xf numFmtId="4" fontId="4" fillId="0" borderId="12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8" fillId="0" borderId="13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4" fillId="0" borderId="3" xfId="9" applyFont="1" applyBorder="1" applyAlignment="1">
      <alignment horizontal="center" vertical="center"/>
    </xf>
    <xf numFmtId="0" fontId="8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4" fillId="0" borderId="12" xfId="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8" fillId="0" borderId="9" xfId="0" applyFont="1" applyBorder="1" applyAlignment="1" applyProtection="1">
      <alignment horizontal="left"/>
      <protection locked="0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  <xf numFmtId="0" fontId="8" fillId="2" borderId="8" xfId="9" applyFont="1" applyFill="1" applyBorder="1" applyAlignment="1" applyProtection="1">
      <alignment horizontal="centerContinuous" vertical="center" wrapText="1"/>
      <protection locked="0"/>
    </xf>
    <xf numFmtId="0" fontId="8" fillId="2" borderId="9" xfId="9" applyFont="1" applyFill="1" applyBorder="1" applyAlignment="1" applyProtection="1">
      <alignment horizontal="centerContinuous" vertical="center" wrapText="1"/>
      <protection locked="0"/>
    </xf>
    <xf numFmtId="0" fontId="8" fillId="2" borderId="10" xfId="9" applyFont="1" applyFill="1" applyBorder="1" applyAlignment="1" applyProtection="1">
      <alignment horizontal="centerContinuous" vertical="center" wrapText="1"/>
      <protection locked="0"/>
    </xf>
    <xf numFmtId="0" fontId="4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8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8" fillId="0" borderId="5" xfId="0" applyFont="1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2"/>
    </xf>
    <xf numFmtId="0" fontId="4" fillId="0" borderId="5" xfId="0" applyFont="1" applyBorder="1" applyAlignment="1">
      <alignment horizontal="left" indent="2"/>
    </xf>
    <xf numFmtId="0" fontId="8" fillId="0" borderId="5" xfId="0" applyFont="1" applyBorder="1" applyAlignment="1" applyProtection="1">
      <alignment horizontal="left" indent="2"/>
      <protection locked="0"/>
    </xf>
    <xf numFmtId="0" fontId="8" fillId="0" borderId="1" xfId="0" applyFont="1" applyBorder="1" applyAlignment="1">
      <alignment horizontal="left"/>
    </xf>
    <xf numFmtId="4" fontId="8" fillId="0" borderId="12" xfId="0" applyNumberFormat="1" applyFont="1" applyBorder="1" applyProtection="1">
      <protection locked="0"/>
    </xf>
    <xf numFmtId="4" fontId="8" fillId="0" borderId="14" xfId="0" applyNumberFormat="1" applyFont="1" applyBorder="1" applyProtection="1">
      <protection locked="0"/>
    </xf>
    <xf numFmtId="4" fontId="8" fillId="0" borderId="14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</cellXfs>
  <cellStyles count="3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2 3" xfId="25" xr:uid="{00000000-0005-0000-0000-000002000000}"/>
    <cellStyle name="Millares 2 3" xfId="4" xr:uid="{00000000-0005-0000-0000-000003000000}"/>
    <cellStyle name="Millares 2 3 2" xfId="18" xr:uid="{00000000-0005-0000-0000-000003000000}"/>
    <cellStyle name="Millares 2 3 3" xfId="26" xr:uid="{00000000-0005-0000-0000-000003000000}"/>
    <cellStyle name="Millares 2 4" xfId="16" xr:uid="{00000000-0005-0000-0000-000001000000}"/>
    <cellStyle name="Millares 2 5" xfId="24" xr:uid="{00000000-0005-0000-0000-000001000000}"/>
    <cellStyle name="Millares 3" xfId="5" xr:uid="{00000000-0005-0000-0000-000004000000}"/>
    <cellStyle name="Millares 3 2" xfId="19" xr:uid="{00000000-0005-0000-0000-000004000000}"/>
    <cellStyle name="Millares 3 3" xfId="27" xr:uid="{00000000-0005-0000-0000-000004000000}"/>
    <cellStyle name="Moneda 2" xfId="6" xr:uid="{00000000-0005-0000-0000-000005000000}"/>
    <cellStyle name="Moneda 2 2" xfId="20" xr:uid="{00000000-0005-0000-0000-000005000000}"/>
    <cellStyle name="Moneda 2 3" xfId="28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2 4" xfId="29" xr:uid="{00000000-0005-0000-0000-000007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00000000-0005-0000-0000-00000F000000}"/>
    <cellStyle name="Normal 6 2 3" xfId="31" xr:uid="{00000000-0005-0000-0000-00000F000000}"/>
    <cellStyle name="Normal 6 3" xfId="22" xr:uid="{00000000-0005-0000-0000-00000E000000}"/>
    <cellStyle name="Normal 6 4" xfId="30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7" width="15.33203125" style="1" customWidth="1"/>
    <col min="8" max="16384" width="12" style="1"/>
  </cols>
  <sheetData>
    <row r="1" spans="1:7" ht="45" customHeight="1" x14ac:dyDescent="0.2">
      <c r="A1" s="60" t="s">
        <v>138</v>
      </c>
      <c r="B1" s="61"/>
      <c r="C1" s="61"/>
      <c r="D1" s="61"/>
      <c r="E1" s="61"/>
      <c r="F1" s="61"/>
      <c r="G1" s="62"/>
    </row>
    <row r="2" spans="1:7" x14ac:dyDescent="0.2">
      <c r="A2" s="24"/>
      <c r="B2" s="27" t="s">
        <v>0</v>
      </c>
      <c r="C2" s="28"/>
      <c r="D2" s="28"/>
      <c r="E2" s="28"/>
      <c r="F2" s="29"/>
      <c r="G2" s="63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SUM(B6:B12)</f>
        <v>21054024</v>
      </c>
      <c r="C5" s="42">
        <f t="shared" ref="C5:G5" si="0">SUM(C6:C12)</f>
        <v>0</v>
      </c>
      <c r="D5" s="42">
        <f t="shared" si="0"/>
        <v>21054024</v>
      </c>
      <c r="E5" s="42">
        <f t="shared" si="0"/>
        <v>16464891</v>
      </c>
      <c r="F5" s="42">
        <f t="shared" si="0"/>
        <v>16464891</v>
      </c>
      <c r="G5" s="42">
        <f t="shared" si="0"/>
        <v>4589133</v>
      </c>
    </row>
    <row r="6" spans="1:7" x14ac:dyDescent="0.2">
      <c r="A6" s="38" t="s">
        <v>11</v>
      </c>
      <c r="B6" s="49">
        <v>12396324</v>
      </c>
      <c r="C6" s="49">
        <v>0</v>
      </c>
      <c r="D6" s="49">
        <v>12396324</v>
      </c>
      <c r="E6" s="49">
        <f>10944619.89</f>
        <v>10944619.890000001</v>
      </c>
      <c r="F6" s="59">
        <f>10944619.89</f>
        <v>10944619.890000001</v>
      </c>
      <c r="G6" s="45">
        <f t="shared" ref="G6:G12" si="1">D6-E6</f>
        <v>1451704.1099999994</v>
      </c>
    </row>
    <row r="7" spans="1:7" x14ac:dyDescent="0.2">
      <c r="A7" s="38" t="s">
        <v>12</v>
      </c>
      <c r="B7" s="49">
        <v>0</v>
      </c>
      <c r="C7" s="49">
        <v>0</v>
      </c>
      <c r="D7" s="49">
        <v>0</v>
      </c>
      <c r="E7" s="49">
        <v>0</v>
      </c>
      <c r="F7" s="59">
        <v>0</v>
      </c>
      <c r="G7" s="45">
        <f t="shared" si="1"/>
        <v>0</v>
      </c>
    </row>
    <row r="8" spans="1:7" x14ac:dyDescent="0.2">
      <c r="A8" s="38" t="s">
        <v>13</v>
      </c>
      <c r="B8" s="49">
        <v>3037800</v>
      </c>
      <c r="C8" s="49">
        <v>146353</v>
      </c>
      <c r="D8" s="49">
        <v>3184153</v>
      </c>
      <c r="E8" s="49">
        <v>2109023.94</v>
      </c>
      <c r="F8" s="59">
        <v>2109023.94</v>
      </c>
      <c r="G8" s="45">
        <f t="shared" si="1"/>
        <v>1075129.06</v>
      </c>
    </row>
    <row r="9" spans="1:7" x14ac:dyDescent="0.2">
      <c r="A9" s="38" t="s">
        <v>14</v>
      </c>
      <c r="B9" s="49">
        <v>3384720</v>
      </c>
      <c r="C9" s="49">
        <v>0</v>
      </c>
      <c r="D9" s="49">
        <v>3384720</v>
      </c>
      <c r="E9" s="49">
        <v>2700875.28</v>
      </c>
      <c r="F9" s="59">
        <v>2700875.28</v>
      </c>
      <c r="G9" s="45">
        <f t="shared" si="1"/>
        <v>683844.7200000002</v>
      </c>
    </row>
    <row r="10" spans="1:7" x14ac:dyDescent="0.2">
      <c r="A10" s="38" t="s">
        <v>15</v>
      </c>
      <c r="B10" s="49">
        <v>1312524</v>
      </c>
      <c r="C10" s="49">
        <v>0</v>
      </c>
      <c r="D10" s="49">
        <v>1312524</v>
      </c>
      <c r="E10" s="49">
        <v>710371.89</v>
      </c>
      <c r="F10" s="59">
        <v>710371.89</v>
      </c>
      <c r="G10" s="45">
        <f t="shared" si="1"/>
        <v>602152.11</v>
      </c>
    </row>
    <row r="11" spans="1:7" x14ac:dyDescent="0.2">
      <c r="A11" s="38" t="s">
        <v>16</v>
      </c>
      <c r="B11" s="49">
        <v>922656</v>
      </c>
      <c r="C11" s="49">
        <v>-146353</v>
      </c>
      <c r="D11" s="49">
        <v>776303</v>
      </c>
      <c r="E11" s="49">
        <v>0</v>
      </c>
      <c r="F11" s="59">
        <v>0</v>
      </c>
      <c r="G11" s="45">
        <f t="shared" si="1"/>
        <v>776303</v>
      </c>
    </row>
    <row r="12" spans="1:7" x14ac:dyDescent="0.2">
      <c r="A12" s="38" t="s">
        <v>17</v>
      </c>
      <c r="B12" s="49">
        <v>0</v>
      </c>
      <c r="C12" s="49">
        <v>0</v>
      </c>
      <c r="D12" s="49">
        <v>0</v>
      </c>
      <c r="E12" s="49">
        <v>0</v>
      </c>
      <c r="F12" s="59">
        <v>0</v>
      </c>
      <c r="G12" s="45">
        <f t="shared" si="1"/>
        <v>0</v>
      </c>
    </row>
    <row r="13" spans="1:7" x14ac:dyDescent="0.2">
      <c r="A13" s="41" t="s">
        <v>133</v>
      </c>
      <c r="B13" s="43">
        <f>SUM(B14:B22)</f>
        <v>4989756</v>
      </c>
      <c r="C13" s="43">
        <f t="shared" ref="C13:G13" si="2">SUM(C14:C22)</f>
        <v>592478</v>
      </c>
      <c r="D13" s="43">
        <f t="shared" si="2"/>
        <v>5582234</v>
      </c>
      <c r="E13" s="43">
        <f t="shared" si="2"/>
        <v>4022029.2600000007</v>
      </c>
      <c r="F13" s="43">
        <f t="shared" si="2"/>
        <v>4022029.2600000007</v>
      </c>
      <c r="G13" s="43">
        <f t="shared" si="2"/>
        <v>1560204.74</v>
      </c>
    </row>
    <row r="14" spans="1:7" x14ac:dyDescent="0.2">
      <c r="A14" s="38" t="s">
        <v>18</v>
      </c>
      <c r="B14" s="50">
        <v>340212</v>
      </c>
      <c r="C14" s="50">
        <v>38771</v>
      </c>
      <c r="D14" s="50">
        <v>378983</v>
      </c>
      <c r="E14" s="50">
        <v>227617.03</v>
      </c>
      <c r="F14" s="59">
        <v>227617.03</v>
      </c>
      <c r="G14" s="45">
        <f t="shared" ref="G14:G22" si="3">D14-E14</f>
        <v>151365.97</v>
      </c>
    </row>
    <row r="15" spans="1:7" x14ac:dyDescent="0.2">
      <c r="A15" s="38" t="s">
        <v>19</v>
      </c>
      <c r="B15" s="50">
        <v>81540</v>
      </c>
      <c r="C15" s="50">
        <v>9293</v>
      </c>
      <c r="D15" s="50">
        <v>90833</v>
      </c>
      <c r="E15" s="50">
        <v>63675.32</v>
      </c>
      <c r="F15" s="59">
        <v>63675.32</v>
      </c>
      <c r="G15" s="45">
        <f t="shared" si="3"/>
        <v>27157.68</v>
      </c>
    </row>
    <row r="16" spans="1:7" x14ac:dyDescent="0.2">
      <c r="A16" s="38" t="s">
        <v>20</v>
      </c>
      <c r="B16" s="50">
        <v>0</v>
      </c>
      <c r="C16" s="50">
        <v>0</v>
      </c>
      <c r="D16" s="50">
        <v>0</v>
      </c>
      <c r="E16" s="50">
        <v>0</v>
      </c>
      <c r="F16" s="59">
        <v>0</v>
      </c>
      <c r="G16" s="45">
        <f t="shared" si="3"/>
        <v>0</v>
      </c>
    </row>
    <row r="17" spans="1:7" x14ac:dyDescent="0.2">
      <c r="A17" s="38" t="s">
        <v>21</v>
      </c>
      <c r="B17" s="50">
        <v>3748632</v>
      </c>
      <c r="C17" s="50">
        <v>427206</v>
      </c>
      <c r="D17" s="50">
        <v>4175838</v>
      </c>
      <c r="E17" s="50">
        <v>3037656.25</v>
      </c>
      <c r="F17" s="59">
        <v>3037656.25</v>
      </c>
      <c r="G17" s="45">
        <f t="shared" si="3"/>
        <v>1138181.75</v>
      </c>
    </row>
    <row r="18" spans="1:7" x14ac:dyDescent="0.2">
      <c r="A18" s="38" t="s">
        <v>22</v>
      </c>
      <c r="B18" s="50">
        <v>26040</v>
      </c>
      <c r="C18" s="50">
        <v>2968</v>
      </c>
      <c r="D18" s="50">
        <v>29008</v>
      </c>
      <c r="E18" s="50">
        <v>2113.35</v>
      </c>
      <c r="F18" s="59">
        <v>2113.35</v>
      </c>
      <c r="G18" s="45">
        <f t="shared" si="3"/>
        <v>26894.65</v>
      </c>
    </row>
    <row r="19" spans="1:7" x14ac:dyDescent="0.2">
      <c r="A19" s="38" t="s">
        <v>23</v>
      </c>
      <c r="B19" s="50">
        <v>487464</v>
      </c>
      <c r="C19" s="50">
        <v>55553</v>
      </c>
      <c r="D19" s="50">
        <v>543017</v>
      </c>
      <c r="E19" s="50">
        <v>490624.68</v>
      </c>
      <c r="F19" s="59">
        <v>490624.68</v>
      </c>
      <c r="G19" s="45">
        <f t="shared" si="3"/>
        <v>52392.320000000007</v>
      </c>
    </row>
    <row r="20" spans="1:7" x14ac:dyDescent="0.2">
      <c r="A20" s="38" t="s">
        <v>24</v>
      </c>
      <c r="B20" s="50">
        <v>173292</v>
      </c>
      <c r="C20" s="50">
        <v>19749</v>
      </c>
      <c r="D20" s="50">
        <v>193041</v>
      </c>
      <c r="E20" s="50">
        <v>147584.45000000001</v>
      </c>
      <c r="F20" s="59">
        <v>147584.45000000001</v>
      </c>
      <c r="G20" s="45">
        <f t="shared" si="3"/>
        <v>45456.549999999988</v>
      </c>
    </row>
    <row r="21" spans="1:7" x14ac:dyDescent="0.2">
      <c r="A21" s="38" t="s">
        <v>25</v>
      </c>
      <c r="B21" s="50">
        <v>0</v>
      </c>
      <c r="C21" s="50">
        <v>0</v>
      </c>
      <c r="D21" s="50">
        <v>0</v>
      </c>
      <c r="E21" s="50">
        <v>0</v>
      </c>
      <c r="F21" s="59">
        <v>0</v>
      </c>
      <c r="G21" s="45">
        <f t="shared" si="3"/>
        <v>0</v>
      </c>
    </row>
    <row r="22" spans="1:7" x14ac:dyDescent="0.2">
      <c r="A22" s="38" t="s">
        <v>26</v>
      </c>
      <c r="B22" s="50">
        <v>132576</v>
      </c>
      <c r="C22" s="50">
        <v>38938</v>
      </c>
      <c r="D22" s="50">
        <v>171514</v>
      </c>
      <c r="E22" s="50">
        <v>52758.18</v>
      </c>
      <c r="F22" s="59">
        <v>52758.18</v>
      </c>
      <c r="G22" s="45">
        <f t="shared" si="3"/>
        <v>118755.82</v>
      </c>
    </row>
    <row r="23" spans="1:7" x14ac:dyDescent="0.2">
      <c r="A23" s="41" t="s">
        <v>27</v>
      </c>
      <c r="B23" s="44">
        <f>SUM(B24:B32)</f>
        <v>25355012</v>
      </c>
      <c r="C23" s="44">
        <f t="shared" ref="C23:G23" si="4">SUM(C24:C32)</f>
        <v>3780775</v>
      </c>
      <c r="D23" s="44">
        <f t="shared" si="4"/>
        <v>29135787</v>
      </c>
      <c r="E23" s="44">
        <f t="shared" si="4"/>
        <v>23612756.5</v>
      </c>
      <c r="F23" s="44">
        <f t="shared" si="4"/>
        <v>23612756.5</v>
      </c>
      <c r="G23" s="44">
        <f t="shared" si="4"/>
        <v>5523030.4999999991</v>
      </c>
    </row>
    <row r="24" spans="1:7" x14ac:dyDescent="0.2">
      <c r="A24" s="38" t="s">
        <v>28</v>
      </c>
      <c r="B24" s="51">
        <v>11676737</v>
      </c>
      <c r="C24" s="51">
        <v>1327718</v>
      </c>
      <c r="D24" s="51">
        <v>13004455</v>
      </c>
      <c r="E24" s="51">
        <v>12041959.15</v>
      </c>
      <c r="F24" s="59">
        <v>12041959.15</v>
      </c>
      <c r="G24" s="45">
        <f t="shared" ref="G24:G32" si="5">D24-E24</f>
        <v>962495.84999999963</v>
      </c>
    </row>
    <row r="25" spans="1:7" x14ac:dyDescent="0.2">
      <c r="A25" s="38" t="s">
        <v>29</v>
      </c>
      <c r="B25" s="51">
        <v>0</v>
      </c>
      <c r="C25" s="51">
        <v>0</v>
      </c>
      <c r="D25" s="51">
        <v>0</v>
      </c>
      <c r="E25" s="51">
        <v>0</v>
      </c>
      <c r="F25" s="59">
        <v>0</v>
      </c>
      <c r="G25" s="45">
        <f t="shared" si="5"/>
        <v>0</v>
      </c>
    </row>
    <row r="26" spans="1:7" x14ac:dyDescent="0.2">
      <c r="A26" s="38" t="s">
        <v>30</v>
      </c>
      <c r="B26" s="51">
        <v>864097</v>
      </c>
      <c r="C26" s="51">
        <v>813441</v>
      </c>
      <c r="D26" s="51">
        <v>1677538</v>
      </c>
      <c r="E26" s="51">
        <v>455355.44</v>
      </c>
      <c r="F26" s="59">
        <v>455355.44</v>
      </c>
      <c r="G26" s="45">
        <f t="shared" si="5"/>
        <v>1222182.56</v>
      </c>
    </row>
    <row r="27" spans="1:7" x14ac:dyDescent="0.2">
      <c r="A27" s="38" t="s">
        <v>31</v>
      </c>
      <c r="B27" s="51">
        <v>449016</v>
      </c>
      <c r="C27" s="51">
        <v>69502</v>
      </c>
      <c r="D27" s="51">
        <v>518518</v>
      </c>
      <c r="E27" s="51">
        <v>206867.02</v>
      </c>
      <c r="F27" s="59">
        <v>206867.02</v>
      </c>
      <c r="G27" s="45">
        <f t="shared" si="5"/>
        <v>311650.98</v>
      </c>
    </row>
    <row r="28" spans="1:7" x14ac:dyDescent="0.2">
      <c r="A28" s="38" t="s">
        <v>32</v>
      </c>
      <c r="B28" s="51">
        <v>5657544</v>
      </c>
      <c r="C28" s="51">
        <v>678479</v>
      </c>
      <c r="D28" s="51">
        <v>6336023</v>
      </c>
      <c r="E28" s="51">
        <v>5343848.78</v>
      </c>
      <c r="F28" s="59">
        <v>5343848.78</v>
      </c>
      <c r="G28" s="45">
        <f t="shared" si="5"/>
        <v>992174.21999999974</v>
      </c>
    </row>
    <row r="29" spans="1:7" x14ac:dyDescent="0.2">
      <c r="A29" s="38" t="s">
        <v>33</v>
      </c>
      <c r="B29" s="51">
        <v>320214</v>
      </c>
      <c r="C29" s="51">
        <v>36492</v>
      </c>
      <c r="D29" s="51">
        <v>356706</v>
      </c>
      <c r="E29" s="51">
        <v>29543.14</v>
      </c>
      <c r="F29" s="59">
        <v>29543.14</v>
      </c>
      <c r="G29" s="45">
        <f t="shared" si="5"/>
        <v>327162.86</v>
      </c>
    </row>
    <row r="30" spans="1:7" x14ac:dyDescent="0.2">
      <c r="A30" s="38" t="s">
        <v>34</v>
      </c>
      <c r="B30" s="51">
        <v>155772</v>
      </c>
      <c r="C30" s="51">
        <v>17752</v>
      </c>
      <c r="D30" s="51">
        <v>173524</v>
      </c>
      <c r="E30" s="51">
        <v>24459.61</v>
      </c>
      <c r="F30" s="59">
        <v>24459.61</v>
      </c>
      <c r="G30" s="45">
        <f t="shared" si="5"/>
        <v>149064.39000000001</v>
      </c>
    </row>
    <row r="31" spans="1:7" x14ac:dyDescent="0.2">
      <c r="A31" s="38" t="s">
        <v>35</v>
      </c>
      <c r="B31" s="51">
        <v>206496</v>
      </c>
      <c r="C31" s="51">
        <v>106650</v>
      </c>
      <c r="D31" s="51">
        <v>313146</v>
      </c>
      <c r="E31" s="51">
        <v>135907.20000000001</v>
      </c>
      <c r="F31" s="59">
        <v>135907.20000000001</v>
      </c>
      <c r="G31" s="45">
        <f t="shared" si="5"/>
        <v>177238.8</v>
      </c>
    </row>
    <row r="32" spans="1:7" x14ac:dyDescent="0.2">
      <c r="A32" s="38" t="s">
        <v>36</v>
      </c>
      <c r="B32" s="51">
        <v>6025136</v>
      </c>
      <c r="C32" s="51">
        <v>730741</v>
      </c>
      <c r="D32" s="51">
        <v>6755877</v>
      </c>
      <c r="E32" s="51">
        <v>5374816.1600000001</v>
      </c>
      <c r="F32" s="59">
        <v>5374816.1600000001</v>
      </c>
      <c r="G32" s="45">
        <f t="shared" si="5"/>
        <v>1381060.8399999999</v>
      </c>
    </row>
    <row r="33" spans="1:7" x14ac:dyDescent="0.2">
      <c r="A33" s="41" t="s">
        <v>134</v>
      </c>
      <c r="B33" s="43">
        <f>SUM(B34:B42)</f>
        <v>12816</v>
      </c>
      <c r="C33" s="43">
        <f t="shared" ref="C33:G33" si="6">SUM(C34:C42)</f>
        <v>10000</v>
      </c>
      <c r="D33" s="43">
        <f t="shared" si="6"/>
        <v>22816</v>
      </c>
      <c r="E33" s="43">
        <f t="shared" si="6"/>
        <v>0</v>
      </c>
      <c r="F33" s="43">
        <f t="shared" si="6"/>
        <v>0</v>
      </c>
      <c r="G33" s="43">
        <f t="shared" si="6"/>
        <v>22816</v>
      </c>
    </row>
    <row r="34" spans="1:7" x14ac:dyDescent="0.2">
      <c r="A34" s="38" t="s">
        <v>37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45">
        <f t="shared" ref="G34:G42" si="7">D34-E34</f>
        <v>0</v>
      </c>
    </row>
    <row r="35" spans="1:7" x14ac:dyDescent="0.2">
      <c r="A35" s="38" t="s">
        <v>38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45">
        <f t="shared" si="7"/>
        <v>0</v>
      </c>
    </row>
    <row r="36" spans="1:7" x14ac:dyDescent="0.2">
      <c r="A36" s="38" t="s">
        <v>39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45">
        <f t="shared" si="7"/>
        <v>0</v>
      </c>
    </row>
    <row r="37" spans="1:7" x14ac:dyDescent="0.2">
      <c r="A37" s="38" t="s">
        <v>40</v>
      </c>
      <c r="B37" s="52">
        <v>12816</v>
      </c>
      <c r="C37" s="52">
        <v>10000</v>
      </c>
      <c r="D37" s="52">
        <v>22816</v>
      </c>
      <c r="E37" s="52">
        <v>0</v>
      </c>
      <c r="F37" s="52">
        <v>0</v>
      </c>
      <c r="G37" s="45">
        <f t="shared" si="7"/>
        <v>22816</v>
      </c>
    </row>
    <row r="38" spans="1:7" x14ac:dyDescent="0.2">
      <c r="A38" s="38" t="s">
        <v>41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  <c r="G38" s="45">
        <f t="shared" si="7"/>
        <v>0</v>
      </c>
    </row>
    <row r="39" spans="1:7" x14ac:dyDescent="0.2">
      <c r="A39" s="38" t="s">
        <v>42</v>
      </c>
      <c r="B39" s="52">
        <v>0</v>
      </c>
      <c r="C39" s="52">
        <v>0</v>
      </c>
      <c r="D39" s="52">
        <v>0</v>
      </c>
      <c r="E39" s="52">
        <v>0</v>
      </c>
      <c r="F39" s="52">
        <v>0</v>
      </c>
      <c r="G39" s="45">
        <f t="shared" si="7"/>
        <v>0</v>
      </c>
    </row>
    <row r="40" spans="1:7" x14ac:dyDescent="0.2">
      <c r="A40" s="38" t="s">
        <v>43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45">
        <f t="shared" si="7"/>
        <v>0</v>
      </c>
    </row>
    <row r="41" spans="1:7" x14ac:dyDescent="0.2">
      <c r="A41" s="38" t="s">
        <v>44</v>
      </c>
      <c r="B41" s="52">
        <v>0</v>
      </c>
      <c r="C41" s="52">
        <v>0</v>
      </c>
      <c r="D41" s="52">
        <v>0</v>
      </c>
      <c r="E41" s="52">
        <v>0</v>
      </c>
      <c r="F41" s="52">
        <v>0</v>
      </c>
      <c r="G41" s="45">
        <f t="shared" si="7"/>
        <v>0</v>
      </c>
    </row>
    <row r="42" spans="1:7" x14ac:dyDescent="0.2">
      <c r="A42" s="38" t="s">
        <v>45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45">
        <f t="shared" si="7"/>
        <v>0</v>
      </c>
    </row>
    <row r="43" spans="1:7" x14ac:dyDescent="0.2">
      <c r="A43" s="41" t="s">
        <v>135</v>
      </c>
      <c r="B43" s="43">
        <f>SUM(B44:B52)</f>
        <v>3</v>
      </c>
      <c r="C43" s="43">
        <f t="shared" ref="C43:G43" si="8">SUM(C44:C52)</f>
        <v>1998002</v>
      </c>
      <c r="D43" s="43">
        <f t="shared" si="8"/>
        <v>1998005</v>
      </c>
      <c r="E43" s="43">
        <f t="shared" si="8"/>
        <v>966217.35</v>
      </c>
      <c r="F43" s="43">
        <f t="shared" si="8"/>
        <v>966217.35</v>
      </c>
      <c r="G43" s="43">
        <f t="shared" si="8"/>
        <v>1031787.65</v>
      </c>
    </row>
    <row r="44" spans="1:7" x14ac:dyDescent="0.2">
      <c r="A44" s="38" t="s">
        <v>46</v>
      </c>
      <c r="B44" s="53">
        <v>2</v>
      </c>
      <c r="C44" s="53">
        <v>165000</v>
      </c>
      <c r="D44" s="53">
        <v>165002</v>
      </c>
      <c r="E44" s="53">
        <v>132394.39000000001</v>
      </c>
      <c r="F44" s="53">
        <v>132394.39000000001</v>
      </c>
      <c r="G44" s="45">
        <f t="shared" ref="G44:G52" si="9">D44-E44</f>
        <v>32607.609999999986</v>
      </c>
    </row>
    <row r="45" spans="1:7" x14ac:dyDescent="0.2">
      <c r="A45" s="38" t="s">
        <v>47</v>
      </c>
      <c r="B45" s="53">
        <v>0</v>
      </c>
      <c r="C45" s="53">
        <v>2000</v>
      </c>
      <c r="D45" s="53">
        <v>2000</v>
      </c>
      <c r="E45" s="53">
        <v>0</v>
      </c>
      <c r="F45" s="53">
        <v>0</v>
      </c>
      <c r="G45" s="45">
        <f t="shared" si="9"/>
        <v>2000</v>
      </c>
    </row>
    <row r="46" spans="1:7" x14ac:dyDescent="0.2">
      <c r="A46" s="38" t="s">
        <v>48</v>
      </c>
      <c r="B46" s="53">
        <v>0</v>
      </c>
      <c r="C46" s="53">
        <v>5000</v>
      </c>
      <c r="D46" s="53">
        <v>5000</v>
      </c>
      <c r="E46" s="53">
        <v>0</v>
      </c>
      <c r="F46" s="53">
        <v>0</v>
      </c>
      <c r="G46" s="45">
        <f t="shared" si="9"/>
        <v>5000</v>
      </c>
    </row>
    <row r="47" spans="1:7" x14ac:dyDescent="0.2">
      <c r="A47" s="38" t="s">
        <v>49</v>
      </c>
      <c r="B47" s="53">
        <v>1</v>
      </c>
      <c r="C47" s="53">
        <v>1180000</v>
      </c>
      <c r="D47" s="53">
        <v>1180001</v>
      </c>
      <c r="E47" s="53">
        <v>427491.38</v>
      </c>
      <c r="F47" s="53">
        <v>427491.38</v>
      </c>
      <c r="G47" s="45">
        <f t="shared" si="9"/>
        <v>752509.62</v>
      </c>
    </row>
    <row r="48" spans="1:7" x14ac:dyDescent="0.2">
      <c r="A48" s="38" t="s">
        <v>50</v>
      </c>
      <c r="B48" s="53">
        <v>0</v>
      </c>
      <c r="C48" s="53">
        <v>15000</v>
      </c>
      <c r="D48" s="53">
        <v>15000</v>
      </c>
      <c r="E48" s="53">
        <v>8313.1</v>
      </c>
      <c r="F48" s="53">
        <v>8313.1</v>
      </c>
      <c r="G48" s="45">
        <f t="shared" si="9"/>
        <v>6686.9</v>
      </c>
    </row>
    <row r="49" spans="1:7" x14ac:dyDescent="0.2">
      <c r="A49" s="38" t="s">
        <v>51</v>
      </c>
      <c r="B49" s="53">
        <v>0</v>
      </c>
      <c r="C49" s="53">
        <v>575000</v>
      </c>
      <c r="D49" s="53">
        <v>575000</v>
      </c>
      <c r="E49" s="53">
        <v>395502.38</v>
      </c>
      <c r="F49" s="53">
        <v>395502.38</v>
      </c>
      <c r="G49" s="45">
        <f t="shared" si="9"/>
        <v>179497.62</v>
      </c>
    </row>
    <row r="50" spans="1:7" x14ac:dyDescent="0.2">
      <c r="A50" s="38" t="s">
        <v>52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45">
        <f t="shared" si="9"/>
        <v>0</v>
      </c>
    </row>
    <row r="51" spans="1:7" x14ac:dyDescent="0.2">
      <c r="A51" s="38" t="s">
        <v>53</v>
      </c>
      <c r="B51" s="53">
        <v>0</v>
      </c>
      <c r="C51" s="53">
        <v>1</v>
      </c>
      <c r="D51" s="53">
        <v>1</v>
      </c>
      <c r="E51" s="53">
        <v>0</v>
      </c>
      <c r="F51" s="53">
        <v>0</v>
      </c>
      <c r="G51" s="45">
        <f t="shared" si="9"/>
        <v>1</v>
      </c>
    </row>
    <row r="52" spans="1:7" x14ac:dyDescent="0.2">
      <c r="A52" s="38" t="s">
        <v>54</v>
      </c>
      <c r="B52" s="53">
        <v>0</v>
      </c>
      <c r="C52" s="53">
        <v>56001</v>
      </c>
      <c r="D52" s="53">
        <v>56001</v>
      </c>
      <c r="E52" s="53">
        <v>2516.1</v>
      </c>
      <c r="F52" s="53">
        <v>2516.1</v>
      </c>
      <c r="G52" s="45">
        <f t="shared" si="9"/>
        <v>53484.9</v>
      </c>
    </row>
    <row r="53" spans="1:7" x14ac:dyDescent="0.2">
      <c r="A53" s="41" t="s">
        <v>55</v>
      </c>
      <c r="B53" s="43">
        <f>SUM(B54:B56)</f>
        <v>5159490</v>
      </c>
      <c r="C53" s="43">
        <f t="shared" ref="C53:G53" si="10">SUM(C54:C56)</f>
        <v>22860001</v>
      </c>
      <c r="D53" s="43">
        <f t="shared" si="10"/>
        <v>28019491</v>
      </c>
      <c r="E53" s="43">
        <f t="shared" si="10"/>
        <v>14930653.800000001</v>
      </c>
      <c r="F53" s="43">
        <f t="shared" si="10"/>
        <v>14930653.800000001</v>
      </c>
      <c r="G53" s="43">
        <f t="shared" si="10"/>
        <v>13088837.199999999</v>
      </c>
    </row>
    <row r="54" spans="1:7" x14ac:dyDescent="0.2">
      <c r="A54" s="38" t="s">
        <v>56</v>
      </c>
      <c r="B54" s="54">
        <v>5159488</v>
      </c>
      <c r="C54" s="54">
        <v>19200001</v>
      </c>
      <c r="D54" s="54">
        <v>24359489</v>
      </c>
      <c r="E54" s="54">
        <v>14930653.800000001</v>
      </c>
      <c r="F54" s="54">
        <v>14930653.800000001</v>
      </c>
      <c r="G54" s="45">
        <f t="shared" ref="G54:G76" si="11">D54-E54</f>
        <v>9428835.1999999993</v>
      </c>
    </row>
    <row r="55" spans="1:7" x14ac:dyDescent="0.2">
      <c r="A55" s="38" t="s">
        <v>57</v>
      </c>
      <c r="B55" s="54">
        <v>1</v>
      </c>
      <c r="C55" s="54">
        <v>160000</v>
      </c>
      <c r="D55" s="54">
        <v>160001</v>
      </c>
      <c r="E55" s="54">
        <v>0</v>
      </c>
      <c r="F55" s="54">
        <v>0</v>
      </c>
      <c r="G55" s="45">
        <f t="shared" si="11"/>
        <v>160001</v>
      </c>
    </row>
    <row r="56" spans="1:7" x14ac:dyDescent="0.2">
      <c r="A56" s="38" t="s">
        <v>58</v>
      </c>
      <c r="B56" s="54">
        <v>1</v>
      </c>
      <c r="C56" s="54">
        <v>3500000</v>
      </c>
      <c r="D56" s="54">
        <v>3500001</v>
      </c>
      <c r="E56" s="54">
        <v>0</v>
      </c>
      <c r="F56" s="54">
        <v>0</v>
      </c>
      <c r="G56" s="45">
        <f t="shared" si="11"/>
        <v>3500001</v>
      </c>
    </row>
    <row r="57" spans="1:7" x14ac:dyDescent="0.2">
      <c r="A57" s="41" t="s">
        <v>131</v>
      </c>
      <c r="B57" s="44">
        <f>SUM(B58:B64)</f>
        <v>0</v>
      </c>
      <c r="C57" s="44">
        <f>SUM(C58:C64)</f>
        <v>0</v>
      </c>
      <c r="D57" s="44">
        <f t="shared" ref="D57:D76" si="12">B57+C57</f>
        <v>0</v>
      </c>
      <c r="E57" s="44">
        <f>SUM(E58:E64)</f>
        <v>0</v>
      </c>
      <c r="F57" s="44">
        <f>SUM(F58:F64)</f>
        <v>0</v>
      </c>
      <c r="G57" s="44">
        <f t="shared" si="11"/>
        <v>0</v>
      </c>
    </row>
    <row r="58" spans="1:7" x14ac:dyDescent="0.2">
      <c r="A58" s="38" t="s">
        <v>59</v>
      </c>
      <c r="B58" s="45">
        <v>0</v>
      </c>
      <c r="C58" s="45">
        <v>0</v>
      </c>
      <c r="D58" s="45">
        <f t="shared" si="12"/>
        <v>0</v>
      </c>
      <c r="E58" s="45">
        <v>0</v>
      </c>
      <c r="F58" s="45">
        <v>0</v>
      </c>
      <c r="G58" s="45">
        <f t="shared" si="11"/>
        <v>0</v>
      </c>
    </row>
    <row r="59" spans="1:7" x14ac:dyDescent="0.2">
      <c r="A59" s="38" t="s">
        <v>60</v>
      </c>
      <c r="B59" s="45">
        <v>0</v>
      </c>
      <c r="C59" s="45">
        <v>0</v>
      </c>
      <c r="D59" s="45">
        <f t="shared" si="12"/>
        <v>0</v>
      </c>
      <c r="E59" s="45">
        <v>0</v>
      </c>
      <c r="F59" s="45">
        <v>0</v>
      </c>
      <c r="G59" s="45">
        <f t="shared" si="11"/>
        <v>0</v>
      </c>
    </row>
    <row r="60" spans="1:7" x14ac:dyDescent="0.2">
      <c r="A60" s="38" t="s">
        <v>61</v>
      </c>
      <c r="B60" s="45">
        <v>0</v>
      </c>
      <c r="C60" s="45">
        <v>0</v>
      </c>
      <c r="D60" s="45">
        <f t="shared" si="12"/>
        <v>0</v>
      </c>
      <c r="E60" s="45">
        <v>0</v>
      </c>
      <c r="F60" s="45">
        <v>0</v>
      </c>
      <c r="G60" s="45">
        <f t="shared" si="11"/>
        <v>0</v>
      </c>
    </row>
    <row r="61" spans="1:7" x14ac:dyDescent="0.2">
      <c r="A61" s="38" t="s">
        <v>62</v>
      </c>
      <c r="B61" s="45">
        <v>0</v>
      </c>
      <c r="C61" s="45">
        <v>0</v>
      </c>
      <c r="D61" s="45">
        <f t="shared" si="12"/>
        <v>0</v>
      </c>
      <c r="E61" s="45">
        <v>0</v>
      </c>
      <c r="F61" s="45">
        <v>0</v>
      </c>
      <c r="G61" s="45">
        <f t="shared" si="11"/>
        <v>0</v>
      </c>
    </row>
    <row r="62" spans="1:7" x14ac:dyDescent="0.2">
      <c r="A62" s="38" t="s">
        <v>63</v>
      </c>
      <c r="B62" s="45">
        <v>0</v>
      </c>
      <c r="C62" s="45">
        <v>0</v>
      </c>
      <c r="D62" s="45">
        <f t="shared" si="12"/>
        <v>0</v>
      </c>
      <c r="E62" s="45">
        <v>0</v>
      </c>
      <c r="F62" s="45">
        <v>0</v>
      </c>
      <c r="G62" s="45">
        <f t="shared" si="11"/>
        <v>0</v>
      </c>
    </row>
    <row r="63" spans="1:7" x14ac:dyDescent="0.2">
      <c r="A63" s="38" t="s">
        <v>64</v>
      </c>
      <c r="B63" s="45">
        <v>0</v>
      </c>
      <c r="C63" s="45">
        <v>0</v>
      </c>
      <c r="D63" s="45">
        <f t="shared" si="12"/>
        <v>0</v>
      </c>
      <c r="E63" s="45">
        <v>0</v>
      </c>
      <c r="F63" s="45">
        <v>0</v>
      </c>
      <c r="G63" s="45">
        <f t="shared" si="11"/>
        <v>0</v>
      </c>
    </row>
    <row r="64" spans="1:7" x14ac:dyDescent="0.2">
      <c r="A64" s="38" t="s">
        <v>65</v>
      </c>
      <c r="B64" s="45">
        <v>0</v>
      </c>
      <c r="C64" s="45">
        <v>0</v>
      </c>
      <c r="D64" s="45">
        <f t="shared" si="12"/>
        <v>0</v>
      </c>
      <c r="E64" s="45">
        <v>0</v>
      </c>
      <c r="F64" s="45">
        <v>0</v>
      </c>
      <c r="G64" s="45">
        <f t="shared" si="11"/>
        <v>0</v>
      </c>
    </row>
    <row r="65" spans="1:7" x14ac:dyDescent="0.2">
      <c r="A65" s="41" t="s">
        <v>132</v>
      </c>
      <c r="B65" s="44">
        <f>SUM(B66:B68)</f>
        <v>0</v>
      </c>
      <c r="C65" s="44">
        <f>SUM(C66:C68)</f>
        <v>0</v>
      </c>
      <c r="D65" s="44">
        <f t="shared" si="12"/>
        <v>0</v>
      </c>
      <c r="E65" s="44">
        <f>SUM(E66:E68)</f>
        <v>0</v>
      </c>
      <c r="F65" s="44">
        <f>SUM(F66:F68)</f>
        <v>0</v>
      </c>
      <c r="G65" s="44">
        <f t="shared" si="11"/>
        <v>0</v>
      </c>
    </row>
    <row r="66" spans="1:7" x14ac:dyDescent="0.2">
      <c r="A66" s="38" t="s">
        <v>66</v>
      </c>
      <c r="B66" s="45">
        <v>0</v>
      </c>
      <c r="C66" s="45">
        <v>0</v>
      </c>
      <c r="D66" s="45">
        <f t="shared" si="12"/>
        <v>0</v>
      </c>
      <c r="E66" s="45">
        <v>0</v>
      </c>
      <c r="F66" s="45">
        <v>0</v>
      </c>
      <c r="G66" s="45">
        <f t="shared" si="11"/>
        <v>0</v>
      </c>
    </row>
    <row r="67" spans="1:7" x14ac:dyDescent="0.2">
      <c r="A67" s="38" t="s">
        <v>67</v>
      </c>
      <c r="B67" s="45">
        <v>0</v>
      </c>
      <c r="C67" s="45">
        <v>0</v>
      </c>
      <c r="D67" s="45">
        <f t="shared" si="12"/>
        <v>0</v>
      </c>
      <c r="E67" s="45">
        <v>0</v>
      </c>
      <c r="F67" s="45">
        <v>0</v>
      </c>
      <c r="G67" s="45">
        <f t="shared" si="11"/>
        <v>0</v>
      </c>
    </row>
    <row r="68" spans="1:7" x14ac:dyDescent="0.2">
      <c r="A68" s="38" t="s">
        <v>68</v>
      </c>
      <c r="B68" s="45">
        <v>0</v>
      </c>
      <c r="C68" s="45">
        <v>0</v>
      </c>
      <c r="D68" s="45">
        <f t="shared" si="12"/>
        <v>0</v>
      </c>
      <c r="E68" s="45">
        <v>0</v>
      </c>
      <c r="F68" s="45">
        <v>0</v>
      </c>
      <c r="G68" s="45">
        <f t="shared" si="11"/>
        <v>0</v>
      </c>
    </row>
    <row r="69" spans="1:7" x14ac:dyDescent="0.2">
      <c r="A69" s="41" t="s">
        <v>69</v>
      </c>
      <c r="B69" s="44">
        <f>SUM(B70:B76)</f>
        <v>0</v>
      </c>
      <c r="C69" s="44">
        <f>SUM(C70:C76)</f>
        <v>0</v>
      </c>
      <c r="D69" s="44">
        <f t="shared" si="12"/>
        <v>0</v>
      </c>
      <c r="E69" s="44">
        <f>SUM(E70:E76)</f>
        <v>0</v>
      </c>
      <c r="F69" s="44">
        <f>SUM(F70:F76)</f>
        <v>0</v>
      </c>
      <c r="G69" s="44">
        <f t="shared" si="11"/>
        <v>0</v>
      </c>
    </row>
    <row r="70" spans="1:7" x14ac:dyDescent="0.2">
      <c r="A70" s="38" t="s">
        <v>70</v>
      </c>
      <c r="B70" s="45">
        <v>0</v>
      </c>
      <c r="C70" s="45">
        <v>0</v>
      </c>
      <c r="D70" s="45">
        <f t="shared" si="12"/>
        <v>0</v>
      </c>
      <c r="E70" s="45">
        <v>0</v>
      </c>
      <c r="F70" s="45">
        <v>0</v>
      </c>
      <c r="G70" s="45">
        <f t="shared" si="11"/>
        <v>0</v>
      </c>
    </row>
    <row r="71" spans="1:7" x14ac:dyDescent="0.2">
      <c r="A71" s="38" t="s">
        <v>71</v>
      </c>
      <c r="B71" s="45">
        <v>0</v>
      </c>
      <c r="C71" s="45">
        <v>0</v>
      </c>
      <c r="D71" s="45">
        <f t="shared" si="12"/>
        <v>0</v>
      </c>
      <c r="E71" s="45">
        <v>0</v>
      </c>
      <c r="F71" s="45">
        <v>0</v>
      </c>
      <c r="G71" s="45">
        <f t="shared" si="11"/>
        <v>0</v>
      </c>
    </row>
    <row r="72" spans="1:7" x14ac:dyDescent="0.2">
      <c r="A72" s="38" t="s">
        <v>72</v>
      </c>
      <c r="B72" s="45">
        <v>0</v>
      </c>
      <c r="C72" s="45">
        <v>0</v>
      </c>
      <c r="D72" s="45">
        <f t="shared" si="12"/>
        <v>0</v>
      </c>
      <c r="E72" s="45">
        <v>0</v>
      </c>
      <c r="F72" s="45">
        <v>0</v>
      </c>
      <c r="G72" s="45">
        <f t="shared" si="11"/>
        <v>0</v>
      </c>
    </row>
    <row r="73" spans="1:7" x14ac:dyDescent="0.2">
      <c r="A73" s="38" t="s">
        <v>73</v>
      </c>
      <c r="B73" s="45">
        <v>0</v>
      </c>
      <c r="C73" s="45">
        <v>0</v>
      </c>
      <c r="D73" s="45">
        <f t="shared" si="12"/>
        <v>0</v>
      </c>
      <c r="E73" s="45">
        <v>0</v>
      </c>
      <c r="F73" s="45">
        <v>0</v>
      </c>
      <c r="G73" s="45">
        <f t="shared" si="11"/>
        <v>0</v>
      </c>
    </row>
    <row r="74" spans="1:7" x14ac:dyDescent="0.2">
      <c r="A74" s="38" t="s">
        <v>74</v>
      </c>
      <c r="B74" s="45">
        <v>0</v>
      </c>
      <c r="C74" s="45">
        <v>0</v>
      </c>
      <c r="D74" s="45">
        <f t="shared" si="12"/>
        <v>0</v>
      </c>
      <c r="E74" s="45">
        <v>0</v>
      </c>
      <c r="F74" s="45">
        <v>0</v>
      </c>
      <c r="G74" s="45">
        <f t="shared" si="11"/>
        <v>0</v>
      </c>
    </row>
    <row r="75" spans="1:7" x14ac:dyDescent="0.2">
      <c r="A75" s="38" t="s">
        <v>75</v>
      </c>
      <c r="B75" s="45">
        <v>0</v>
      </c>
      <c r="C75" s="45">
        <v>0</v>
      </c>
      <c r="D75" s="45">
        <f t="shared" si="12"/>
        <v>0</v>
      </c>
      <c r="E75" s="45">
        <v>0</v>
      </c>
      <c r="F75" s="45">
        <v>0</v>
      </c>
      <c r="G75" s="45">
        <f t="shared" si="11"/>
        <v>0</v>
      </c>
    </row>
    <row r="76" spans="1:7" x14ac:dyDescent="0.2">
      <c r="A76" s="39" t="s">
        <v>76</v>
      </c>
      <c r="B76" s="48">
        <v>0</v>
      </c>
      <c r="C76" s="48">
        <v>0</v>
      </c>
      <c r="D76" s="48">
        <f t="shared" si="12"/>
        <v>0</v>
      </c>
      <c r="E76" s="48">
        <v>0</v>
      </c>
      <c r="F76" s="48">
        <v>0</v>
      </c>
      <c r="G76" s="48">
        <f t="shared" si="11"/>
        <v>0</v>
      </c>
    </row>
    <row r="77" spans="1:7" x14ac:dyDescent="0.2">
      <c r="A77" s="40" t="s">
        <v>77</v>
      </c>
      <c r="B77" s="8">
        <f>+B5+B13+B23+B33+B43+B53+B57+B65+B69</f>
        <v>56571101</v>
      </c>
      <c r="C77" s="8">
        <f t="shared" ref="C77:G77" si="13">+C5+C13+C23+C33+C43+C53+C57+C65+C69</f>
        <v>29241256</v>
      </c>
      <c r="D77" s="8">
        <f t="shared" si="13"/>
        <v>85812357</v>
      </c>
      <c r="E77" s="8">
        <f t="shared" si="13"/>
        <v>59996547.910000011</v>
      </c>
      <c r="F77" s="8">
        <f t="shared" si="13"/>
        <v>59996547.910000011</v>
      </c>
      <c r="G77" s="8">
        <f t="shared" si="13"/>
        <v>25815809.089999996</v>
      </c>
    </row>
    <row r="78" spans="1:7" x14ac:dyDescent="0.2">
      <c r="A78" s="1" t="s">
        <v>136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scale="74" orientation="portrait" r:id="rId1"/>
  <headerFooter>
    <oddHeader>&amp;R&amp;P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5.33203125" style="1" customWidth="1"/>
    <col min="8" max="16384" width="12" style="1"/>
  </cols>
  <sheetData>
    <row r="1" spans="1:7" ht="45" customHeight="1" x14ac:dyDescent="0.2">
      <c r="A1" s="60" t="s">
        <v>139</v>
      </c>
      <c r="B1" s="61"/>
      <c r="C1" s="61"/>
      <c r="D1" s="61"/>
      <c r="E1" s="61"/>
      <c r="F1" s="61"/>
      <c r="G1" s="62"/>
    </row>
    <row r="2" spans="1:7" x14ac:dyDescent="0.2">
      <c r="A2" s="24"/>
      <c r="B2" s="27" t="s">
        <v>0</v>
      </c>
      <c r="C2" s="28"/>
      <c r="D2" s="28"/>
      <c r="E2" s="28"/>
      <c r="F2" s="29"/>
      <c r="G2" s="63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55">
        <v>51411608</v>
      </c>
      <c r="C6" s="55">
        <v>4383253</v>
      </c>
      <c r="D6" s="55">
        <v>55794861</v>
      </c>
      <c r="E6" s="55">
        <v>44099676.759999998</v>
      </c>
      <c r="F6" s="56">
        <v>44099676.759999998</v>
      </c>
      <c r="G6" s="47">
        <f>D6-E6</f>
        <v>11695184.240000002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56">
        <v>5159493</v>
      </c>
      <c r="C8" s="56">
        <v>24858003</v>
      </c>
      <c r="D8" s="56">
        <v>30017496</v>
      </c>
      <c r="E8" s="56">
        <v>15896871.15</v>
      </c>
      <c r="F8" s="56">
        <v>15896871.15</v>
      </c>
      <c r="G8" s="47">
        <f>D8-E8</f>
        <v>14120624.85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f>+B10+C10</f>
        <v>0</v>
      </c>
      <c r="E10" s="10">
        <v>0</v>
      </c>
      <c r="F10" s="10">
        <v>0</v>
      </c>
      <c r="G10" s="10">
        <f>+D10-E10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f>+B12+C12</f>
        <v>0</v>
      </c>
      <c r="E12" s="10">
        <v>0</v>
      </c>
      <c r="F12" s="10">
        <v>0</v>
      </c>
      <c r="G12" s="10">
        <f>+D12-E12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>
        <v>0</v>
      </c>
      <c r="C14" s="10">
        <v>0</v>
      </c>
      <c r="D14" s="10">
        <f>+B14+C14</f>
        <v>0</v>
      </c>
      <c r="E14" s="10">
        <v>0</v>
      </c>
      <c r="F14" s="10">
        <v>0</v>
      </c>
      <c r="G14" s="10">
        <f>+D14-E14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+B6+B8+B10+B12+B14</f>
        <v>56571101</v>
      </c>
      <c r="C16" s="8">
        <f t="shared" ref="C16:G16" si="0">+C6+C8+C10+C12+C14</f>
        <v>29241256</v>
      </c>
      <c r="D16" s="8">
        <f t="shared" si="0"/>
        <v>85812357</v>
      </c>
      <c r="E16" s="8">
        <f t="shared" si="0"/>
        <v>59996547.909999996</v>
      </c>
      <c r="F16" s="8">
        <f t="shared" si="0"/>
        <v>59996547.909999996</v>
      </c>
      <c r="G16" s="8">
        <f t="shared" si="0"/>
        <v>25815809.090000004</v>
      </c>
    </row>
    <row r="17" spans="1:1" x14ac:dyDescent="0.2">
      <c r="A17" s="46" t="s">
        <v>136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11811023622047245" right="0.11811023622047245" top="0.74803149606299213" bottom="0.74803149606299213" header="0.31496062992125984" footer="0.31496062992125984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5.33203125" style="1" customWidth="1"/>
    <col min="8" max="16384" width="12" style="1"/>
  </cols>
  <sheetData>
    <row r="1" spans="1:7" ht="45" customHeight="1" x14ac:dyDescent="0.2">
      <c r="A1" s="60" t="s">
        <v>140</v>
      </c>
      <c r="B1" s="61"/>
      <c r="C1" s="61"/>
      <c r="D1" s="61"/>
      <c r="E1" s="61"/>
      <c r="F1" s="61"/>
      <c r="G1" s="62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63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64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137</v>
      </c>
      <c r="B7" s="57">
        <v>56571101</v>
      </c>
      <c r="C7" s="57">
        <v>29241256</v>
      </c>
      <c r="D7" s="57">
        <v>85812357</v>
      </c>
      <c r="E7" s="57">
        <v>59996547.909999996</v>
      </c>
      <c r="F7" s="59">
        <v>59996547.909999996</v>
      </c>
      <c r="G7" s="45">
        <f>D7-E7</f>
        <v>25815809.090000004</v>
      </c>
    </row>
    <row r="8" spans="1:7" x14ac:dyDescent="0.2">
      <c r="A8" s="31" t="s">
        <v>81</v>
      </c>
      <c r="B8" s="6"/>
      <c r="C8" s="6"/>
      <c r="D8" s="6"/>
      <c r="E8" s="6"/>
      <c r="F8" s="6"/>
      <c r="G8" s="6"/>
    </row>
    <row r="9" spans="1:7" x14ac:dyDescent="0.2">
      <c r="A9" s="31" t="s">
        <v>82</v>
      </c>
      <c r="B9" s="6"/>
      <c r="C9" s="6"/>
      <c r="D9" s="6"/>
      <c r="E9" s="6"/>
      <c r="F9" s="6"/>
      <c r="G9" s="6"/>
    </row>
    <row r="10" spans="1:7" x14ac:dyDescent="0.2">
      <c r="A10" s="31" t="s">
        <v>83</v>
      </c>
      <c r="B10" s="6"/>
      <c r="C10" s="6"/>
      <c r="D10" s="6"/>
      <c r="E10" s="6"/>
      <c r="F10" s="6"/>
      <c r="G10" s="6"/>
    </row>
    <row r="11" spans="1:7" x14ac:dyDescent="0.2">
      <c r="A11" s="31" t="s">
        <v>84</v>
      </c>
      <c r="B11" s="6"/>
      <c r="C11" s="6"/>
      <c r="D11" s="6"/>
      <c r="E11" s="6"/>
      <c r="F11" s="6"/>
      <c r="G11" s="6"/>
    </row>
    <row r="12" spans="1:7" x14ac:dyDescent="0.2">
      <c r="A12" s="31" t="s">
        <v>85</v>
      </c>
      <c r="B12" s="6"/>
      <c r="C12" s="6"/>
      <c r="D12" s="6"/>
      <c r="E12" s="6"/>
      <c r="F12" s="6"/>
      <c r="G12" s="6"/>
    </row>
    <row r="13" spans="1:7" x14ac:dyDescent="0.2">
      <c r="A13" s="31" t="s">
        <v>86</v>
      </c>
      <c r="B13" s="6"/>
      <c r="C13" s="6"/>
      <c r="D13" s="6"/>
      <c r="E13" s="6"/>
      <c r="F13" s="6"/>
      <c r="G13" s="6"/>
    </row>
    <row r="14" spans="1:7" x14ac:dyDescent="0.2">
      <c r="A14" s="31" t="s">
        <v>87</v>
      </c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>+B7</f>
        <v>56571101</v>
      </c>
      <c r="C16" s="12">
        <f t="shared" ref="C16:G16" si="0">+C7</f>
        <v>29241256</v>
      </c>
      <c r="D16" s="12">
        <f t="shared" si="0"/>
        <v>85812357</v>
      </c>
      <c r="E16" s="12">
        <f t="shared" si="0"/>
        <v>59996547.909999996</v>
      </c>
      <c r="F16" s="12">
        <f t="shared" si="0"/>
        <v>59996547.909999996</v>
      </c>
      <c r="G16" s="12">
        <f t="shared" si="0"/>
        <v>25815809.090000004</v>
      </c>
    </row>
    <row r="19" spans="1:7" ht="45" customHeight="1" x14ac:dyDescent="0.2">
      <c r="A19" s="60" t="s">
        <v>130</v>
      </c>
      <c r="B19" s="61"/>
      <c r="C19" s="61"/>
      <c r="D19" s="61"/>
      <c r="E19" s="61"/>
      <c r="F19" s="61"/>
      <c r="G19" s="62"/>
    </row>
    <row r="21" spans="1:7" x14ac:dyDescent="0.2">
      <c r="A21" s="24"/>
      <c r="B21" s="27" t="s">
        <v>0</v>
      </c>
      <c r="C21" s="28"/>
      <c r="D21" s="28"/>
      <c r="E21" s="28"/>
      <c r="F21" s="29"/>
      <c r="G21" s="63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64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88</v>
      </c>
      <c r="B25" s="17"/>
      <c r="C25" s="17"/>
      <c r="D25" s="17"/>
      <c r="E25" s="17"/>
      <c r="F25" s="17"/>
      <c r="G25" s="17"/>
    </row>
    <row r="26" spans="1:7" x14ac:dyDescent="0.2">
      <c r="A26" s="31" t="s">
        <v>89</v>
      </c>
      <c r="B26" s="17"/>
      <c r="C26" s="17"/>
      <c r="D26" s="17"/>
      <c r="E26" s="17"/>
      <c r="F26" s="17"/>
      <c r="G26" s="17"/>
    </row>
    <row r="27" spans="1:7" x14ac:dyDescent="0.2">
      <c r="A27" s="31" t="s">
        <v>90</v>
      </c>
      <c r="B27" s="17"/>
      <c r="C27" s="17"/>
      <c r="D27" s="17"/>
      <c r="E27" s="17"/>
      <c r="F27" s="17"/>
      <c r="G27" s="17"/>
    </row>
    <row r="28" spans="1:7" x14ac:dyDescent="0.2">
      <c r="A28" s="31" t="s">
        <v>91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/>
      <c r="C30" s="12"/>
      <c r="D30" s="12"/>
      <c r="E30" s="12"/>
      <c r="F30" s="12"/>
      <c r="G30" s="12"/>
    </row>
    <row r="33" spans="1:7" ht="45" customHeight="1" x14ac:dyDescent="0.2">
      <c r="A33" s="60" t="s">
        <v>141</v>
      </c>
      <c r="B33" s="61"/>
      <c r="C33" s="61"/>
      <c r="D33" s="61"/>
      <c r="E33" s="61"/>
      <c r="F33" s="61"/>
      <c r="G33" s="62"/>
    </row>
    <row r="34" spans="1:7" x14ac:dyDescent="0.2">
      <c r="A34" s="24"/>
      <c r="B34" s="27" t="s">
        <v>0</v>
      </c>
      <c r="C34" s="28"/>
      <c r="D34" s="28"/>
      <c r="E34" s="28"/>
      <c r="F34" s="29"/>
      <c r="G34" s="63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64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92</v>
      </c>
      <c r="B38" s="58">
        <v>56571101</v>
      </c>
      <c r="C38" s="58">
        <v>29241256</v>
      </c>
      <c r="D38" s="58">
        <v>85812357</v>
      </c>
      <c r="E38" s="58">
        <v>59996547.909999996</v>
      </c>
      <c r="F38" s="59">
        <v>59996547.909999996</v>
      </c>
      <c r="G38" s="45">
        <f t="shared" ref="G38" si="1">D38-E38</f>
        <v>25815809.090000004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93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94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95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96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97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98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f>+B38</f>
        <v>56571101</v>
      </c>
      <c r="C52" s="12">
        <f t="shared" ref="C52:G52" si="2">+C38</f>
        <v>29241256</v>
      </c>
      <c r="D52" s="12">
        <f t="shared" si="2"/>
        <v>85812357</v>
      </c>
      <c r="E52" s="12">
        <f t="shared" si="2"/>
        <v>59996547.909999996</v>
      </c>
      <c r="F52" s="12">
        <f t="shared" si="2"/>
        <v>59996547.909999996</v>
      </c>
      <c r="G52" s="12">
        <f t="shared" si="2"/>
        <v>25815809.090000004</v>
      </c>
    </row>
    <row r="53" spans="1:7" x14ac:dyDescent="0.2">
      <c r="A53" s="46" t="s">
        <v>136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11811023622047245" right="0.11811023622047245" top="0.74803149606299213" bottom="0.74803149606299213" header="0.31496062992125984" footer="0.31496062992125984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33203125" style="1" customWidth="1"/>
    <col min="2" max="7" width="14.83203125" style="1" customWidth="1"/>
    <col min="8" max="16384" width="12" style="1"/>
  </cols>
  <sheetData>
    <row r="1" spans="1:7" ht="45" customHeight="1" x14ac:dyDescent="0.2">
      <c r="A1" s="60" t="s">
        <v>142</v>
      </c>
      <c r="B1" s="65"/>
      <c r="C1" s="65"/>
      <c r="D1" s="65"/>
      <c r="E1" s="65"/>
      <c r="F1" s="65"/>
      <c r="G1" s="66"/>
    </row>
    <row r="2" spans="1:7" x14ac:dyDescent="0.2">
      <c r="A2" s="24"/>
      <c r="B2" s="27" t="s">
        <v>0</v>
      </c>
      <c r="C2" s="28"/>
      <c r="D2" s="28"/>
      <c r="E2" s="28"/>
      <c r="F2" s="29"/>
      <c r="G2" s="63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99</v>
      </c>
      <c r="B6" s="47">
        <f>SUM(B7:B14)</f>
        <v>0</v>
      </c>
      <c r="C6" s="47">
        <f>SUM(C7:C14)</f>
        <v>0</v>
      </c>
      <c r="D6" s="6">
        <f>+B6+C6</f>
        <v>0</v>
      </c>
      <c r="E6" s="47">
        <f>SUM(E7:E14)</f>
        <v>0</v>
      </c>
      <c r="F6" s="6">
        <f>SUM(F7:F14)</f>
        <v>0</v>
      </c>
      <c r="G6" s="6">
        <f>+D6-E6</f>
        <v>0</v>
      </c>
    </row>
    <row r="7" spans="1:7" x14ac:dyDescent="0.2">
      <c r="A7" s="30" t="s">
        <v>100</v>
      </c>
      <c r="B7" s="6">
        <v>0</v>
      </c>
      <c r="C7" s="6">
        <v>0</v>
      </c>
      <c r="D7" s="47">
        <f t="shared" ref="D7:D14" si="0">+B7+C7</f>
        <v>0</v>
      </c>
      <c r="E7" s="6">
        <v>0</v>
      </c>
      <c r="F7" s="6">
        <v>0</v>
      </c>
      <c r="G7" s="47">
        <f t="shared" ref="G7:G14" si="1">+D7-E7</f>
        <v>0</v>
      </c>
    </row>
    <row r="8" spans="1:7" x14ac:dyDescent="0.2">
      <c r="A8" s="30" t="s">
        <v>101</v>
      </c>
      <c r="B8" s="47">
        <v>0</v>
      </c>
      <c r="C8" s="47">
        <v>0</v>
      </c>
      <c r="D8" s="47">
        <f t="shared" si="0"/>
        <v>0</v>
      </c>
      <c r="E8" s="47">
        <v>0</v>
      </c>
      <c r="F8" s="47">
        <v>0</v>
      </c>
      <c r="G8" s="47">
        <f t="shared" si="1"/>
        <v>0</v>
      </c>
    </row>
    <row r="9" spans="1:7" x14ac:dyDescent="0.2">
      <c r="A9" s="30" t="s">
        <v>102</v>
      </c>
      <c r="B9" s="47">
        <v>0</v>
      </c>
      <c r="C9" s="47">
        <v>0</v>
      </c>
      <c r="D9" s="47">
        <f t="shared" si="0"/>
        <v>0</v>
      </c>
      <c r="E9" s="47">
        <v>0</v>
      </c>
      <c r="F9" s="47">
        <v>0</v>
      </c>
      <c r="G9" s="47">
        <f t="shared" si="1"/>
        <v>0</v>
      </c>
    </row>
    <row r="10" spans="1:7" x14ac:dyDescent="0.2">
      <c r="A10" s="30" t="s">
        <v>103</v>
      </c>
      <c r="B10" s="47">
        <v>0</v>
      </c>
      <c r="C10" s="47">
        <v>0</v>
      </c>
      <c r="D10" s="47">
        <f t="shared" si="0"/>
        <v>0</v>
      </c>
      <c r="E10" s="47">
        <v>0</v>
      </c>
      <c r="F10" s="47">
        <v>0</v>
      </c>
      <c r="G10" s="47">
        <f t="shared" si="1"/>
        <v>0</v>
      </c>
    </row>
    <row r="11" spans="1:7" x14ac:dyDescent="0.2">
      <c r="A11" s="30" t="s">
        <v>104</v>
      </c>
      <c r="B11" s="47">
        <v>0</v>
      </c>
      <c r="C11" s="47">
        <v>0</v>
      </c>
      <c r="D11" s="47">
        <f t="shared" si="0"/>
        <v>0</v>
      </c>
      <c r="E11" s="47">
        <v>0</v>
      </c>
      <c r="F11" s="47">
        <v>0</v>
      </c>
      <c r="G11" s="47">
        <f t="shared" si="1"/>
        <v>0</v>
      </c>
    </row>
    <row r="12" spans="1:7" x14ac:dyDescent="0.2">
      <c r="A12" s="30" t="s">
        <v>105</v>
      </c>
      <c r="B12" s="47">
        <v>0</v>
      </c>
      <c r="C12" s="47">
        <v>0</v>
      </c>
      <c r="D12" s="47">
        <f t="shared" si="0"/>
        <v>0</v>
      </c>
      <c r="E12" s="47">
        <v>0</v>
      </c>
      <c r="F12" s="47">
        <v>0</v>
      </c>
      <c r="G12" s="47">
        <f t="shared" si="1"/>
        <v>0</v>
      </c>
    </row>
    <row r="13" spans="1:7" x14ac:dyDescent="0.2">
      <c r="A13" s="30" t="s">
        <v>106</v>
      </c>
      <c r="B13" s="47">
        <v>0</v>
      </c>
      <c r="C13" s="47">
        <v>0</v>
      </c>
      <c r="D13" s="47">
        <f t="shared" si="0"/>
        <v>0</v>
      </c>
      <c r="E13" s="47">
        <v>0</v>
      </c>
      <c r="F13" s="47">
        <v>0</v>
      </c>
      <c r="G13" s="47">
        <f t="shared" si="1"/>
        <v>0</v>
      </c>
    </row>
    <row r="14" spans="1:7" x14ac:dyDescent="0.2">
      <c r="A14" s="30" t="s">
        <v>36</v>
      </c>
      <c r="B14" s="47">
        <v>0</v>
      </c>
      <c r="C14" s="47">
        <v>0</v>
      </c>
      <c r="D14" s="47">
        <f t="shared" si="0"/>
        <v>0</v>
      </c>
      <c r="E14" s="47">
        <v>0</v>
      </c>
      <c r="F14" s="47">
        <v>0</v>
      </c>
      <c r="G14" s="47">
        <f t="shared" si="1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107</v>
      </c>
      <c r="B16" s="43">
        <f>SUM(B17:B23)</f>
        <v>56571101</v>
      </c>
      <c r="C16" s="43">
        <f t="shared" ref="C16:F16" si="2">SUM(C17:C23)</f>
        <v>29241256</v>
      </c>
      <c r="D16" s="43">
        <f>+B16+C16</f>
        <v>85812357</v>
      </c>
      <c r="E16" s="43">
        <f t="shared" si="2"/>
        <v>59996547.909999996</v>
      </c>
      <c r="F16" s="43">
        <f t="shared" si="2"/>
        <v>59996547.909999996</v>
      </c>
      <c r="G16" s="43">
        <f>+D16-E16</f>
        <v>25815809.090000004</v>
      </c>
    </row>
    <row r="17" spans="1:7" x14ac:dyDescent="0.2">
      <c r="A17" s="30" t="s">
        <v>108</v>
      </c>
      <c r="B17" s="6">
        <v>0</v>
      </c>
      <c r="C17" s="6">
        <v>0</v>
      </c>
      <c r="D17" s="6">
        <f>+B17+C17</f>
        <v>0</v>
      </c>
      <c r="E17" s="6">
        <v>0</v>
      </c>
      <c r="F17" s="6">
        <v>0</v>
      </c>
      <c r="G17" s="6">
        <f>+D17-E17</f>
        <v>0</v>
      </c>
    </row>
    <row r="18" spans="1:7" x14ac:dyDescent="0.2">
      <c r="A18" s="30" t="s">
        <v>109</v>
      </c>
      <c r="B18" s="59">
        <v>56571101</v>
      </c>
      <c r="C18" s="59">
        <v>29241256</v>
      </c>
      <c r="D18" s="59">
        <v>85812357</v>
      </c>
      <c r="E18" s="59">
        <v>59996547.909999996</v>
      </c>
      <c r="F18" s="59">
        <v>59996547.909999996</v>
      </c>
      <c r="G18" s="47">
        <f t="shared" ref="G18:G23" si="3">+D18-E18</f>
        <v>25815809.090000004</v>
      </c>
    </row>
    <row r="19" spans="1:7" x14ac:dyDescent="0.2">
      <c r="A19" s="30" t="s">
        <v>110</v>
      </c>
      <c r="B19" s="6">
        <v>0</v>
      </c>
      <c r="C19" s="6">
        <v>0</v>
      </c>
      <c r="D19" s="47">
        <f t="shared" ref="D19:D23" si="4">+B19+C19</f>
        <v>0</v>
      </c>
      <c r="E19" s="6">
        <v>0</v>
      </c>
      <c r="F19" s="6">
        <v>0</v>
      </c>
      <c r="G19" s="47">
        <f t="shared" si="3"/>
        <v>0</v>
      </c>
    </row>
    <row r="20" spans="1:7" x14ac:dyDescent="0.2">
      <c r="A20" s="30" t="s">
        <v>111</v>
      </c>
      <c r="B20" s="47">
        <v>0</v>
      </c>
      <c r="C20" s="47">
        <v>0</v>
      </c>
      <c r="D20" s="47">
        <f t="shared" si="4"/>
        <v>0</v>
      </c>
      <c r="E20" s="47">
        <v>0</v>
      </c>
      <c r="F20" s="47">
        <v>0</v>
      </c>
      <c r="G20" s="47">
        <f t="shared" si="3"/>
        <v>0</v>
      </c>
    </row>
    <row r="21" spans="1:7" x14ac:dyDescent="0.2">
      <c r="A21" s="30" t="s">
        <v>112</v>
      </c>
      <c r="B21" s="47">
        <v>0</v>
      </c>
      <c r="C21" s="47">
        <v>0</v>
      </c>
      <c r="D21" s="47">
        <f t="shared" si="4"/>
        <v>0</v>
      </c>
      <c r="E21" s="47">
        <v>0</v>
      </c>
      <c r="F21" s="47">
        <v>0</v>
      </c>
      <c r="G21" s="47">
        <f t="shared" si="3"/>
        <v>0</v>
      </c>
    </row>
    <row r="22" spans="1:7" x14ac:dyDescent="0.2">
      <c r="A22" s="30" t="s">
        <v>113</v>
      </c>
      <c r="B22" s="47">
        <v>0</v>
      </c>
      <c r="C22" s="47">
        <v>0</v>
      </c>
      <c r="D22" s="47">
        <f t="shared" si="4"/>
        <v>0</v>
      </c>
      <c r="E22" s="47">
        <v>0</v>
      </c>
      <c r="F22" s="47">
        <v>0</v>
      </c>
      <c r="G22" s="47">
        <f t="shared" si="3"/>
        <v>0</v>
      </c>
    </row>
    <row r="23" spans="1:7" x14ac:dyDescent="0.2">
      <c r="A23" s="30" t="s">
        <v>114</v>
      </c>
      <c r="B23" s="47">
        <v>0</v>
      </c>
      <c r="C23" s="47">
        <v>0</v>
      </c>
      <c r="D23" s="47">
        <f t="shared" si="4"/>
        <v>0</v>
      </c>
      <c r="E23" s="47">
        <v>0</v>
      </c>
      <c r="F23" s="47">
        <v>0</v>
      </c>
      <c r="G23" s="47">
        <f t="shared" si="3"/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115</v>
      </c>
      <c r="B25" s="6">
        <f>SUM(B26:B34)</f>
        <v>0</v>
      </c>
      <c r="C25" s="47">
        <f>SUM(C26:C34)</f>
        <v>0</v>
      </c>
      <c r="D25" s="6">
        <f>+B25+C25</f>
        <v>0</v>
      </c>
      <c r="E25" s="47">
        <f>SUM(E26:E34)</f>
        <v>0</v>
      </c>
      <c r="F25" s="47">
        <f>SUM(F26:F34)</f>
        <v>0</v>
      </c>
      <c r="G25" s="6">
        <f>+D25-E25</f>
        <v>0</v>
      </c>
    </row>
    <row r="26" spans="1:7" x14ac:dyDescent="0.2">
      <c r="A26" s="30" t="s">
        <v>116</v>
      </c>
      <c r="B26" s="6">
        <v>0</v>
      </c>
      <c r="C26" s="6">
        <v>0</v>
      </c>
      <c r="D26" s="47">
        <f t="shared" ref="D26:D34" si="5">+B26+C26</f>
        <v>0</v>
      </c>
      <c r="E26" s="6">
        <v>0</v>
      </c>
      <c r="F26" s="6">
        <v>0</v>
      </c>
      <c r="G26" s="47">
        <f t="shared" ref="G26:G34" si="6">+D26-E26</f>
        <v>0</v>
      </c>
    </row>
    <row r="27" spans="1:7" x14ac:dyDescent="0.2">
      <c r="A27" s="30" t="s">
        <v>117</v>
      </c>
      <c r="B27" s="47">
        <v>0</v>
      </c>
      <c r="C27" s="47">
        <v>0</v>
      </c>
      <c r="D27" s="47">
        <f t="shared" si="5"/>
        <v>0</v>
      </c>
      <c r="E27" s="47">
        <v>0</v>
      </c>
      <c r="F27" s="47">
        <v>0</v>
      </c>
      <c r="G27" s="47">
        <f t="shared" si="6"/>
        <v>0</v>
      </c>
    </row>
    <row r="28" spans="1:7" x14ac:dyDescent="0.2">
      <c r="A28" s="30" t="s">
        <v>118</v>
      </c>
      <c r="B28" s="47">
        <v>0</v>
      </c>
      <c r="C28" s="47">
        <v>0</v>
      </c>
      <c r="D28" s="47">
        <f t="shared" si="5"/>
        <v>0</v>
      </c>
      <c r="E28" s="47">
        <v>0</v>
      </c>
      <c r="F28" s="47">
        <v>0</v>
      </c>
      <c r="G28" s="47">
        <f t="shared" si="6"/>
        <v>0</v>
      </c>
    </row>
    <row r="29" spans="1:7" x14ac:dyDescent="0.2">
      <c r="A29" s="30" t="s">
        <v>119</v>
      </c>
      <c r="B29" s="47">
        <v>0</v>
      </c>
      <c r="C29" s="47">
        <v>0</v>
      </c>
      <c r="D29" s="47">
        <f t="shared" si="5"/>
        <v>0</v>
      </c>
      <c r="E29" s="47">
        <v>0</v>
      </c>
      <c r="F29" s="47">
        <v>0</v>
      </c>
      <c r="G29" s="47">
        <f t="shared" si="6"/>
        <v>0</v>
      </c>
    </row>
    <row r="30" spans="1:7" x14ac:dyDescent="0.2">
      <c r="A30" s="30" t="s">
        <v>120</v>
      </c>
      <c r="B30" s="47">
        <v>0</v>
      </c>
      <c r="C30" s="47">
        <v>0</v>
      </c>
      <c r="D30" s="47">
        <f t="shared" si="5"/>
        <v>0</v>
      </c>
      <c r="E30" s="47">
        <v>0</v>
      </c>
      <c r="F30" s="47">
        <v>0</v>
      </c>
      <c r="G30" s="47">
        <f t="shared" si="6"/>
        <v>0</v>
      </c>
    </row>
    <row r="31" spans="1:7" x14ac:dyDescent="0.2">
      <c r="A31" s="30" t="s">
        <v>121</v>
      </c>
      <c r="B31" s="47">
        <v>0</v>
      </c>
      <c r="C31" s="47">
        <v>0</v>
      </c>
      <c r="D31" s="47">
        <f t="shared" si="5"/>
        <v>0</v>
      </c>
      <c r="E31" s="47">
        <v>0</v>
      </c>
      <c r="F31" s="47">
        <v>0</v>
      </c>
      <c r="G31" s="47">
        <f t="shared" si="6"/>
        <v>0</v>
      </c>
    </row>
    <row r="32" spans="1:7" x14ac:dyDescent="0.2">
      <c r="A32" s="30" t="s">
        <v>122</v>
      </c>
      <c r="B32" s="47">
        <v>0</v>
      </c>
      <c r="C32" s="47">
        <v>0</v>
      </c>
      <c r="D32" s="47">
        <f t="shared" si="5"/>
        <v>0</v>
      </c>
      <c r="E32" s="47">
        <v>0</v>
      </c>
      <c r="F32" s="47">
        <v>0</v>
      </c>
      <c r="G32" s="47">
        <f t="shared" si="6"/>
        <v>0</v>
      </c>
    </row>
    <row r="33" spans="1:7" x14ac:dyDescent="0.2">
      <c r="A33" s="30" t="s">
        <v>123</v>
      </c>
      <c r="B33" s="47">
        <v>0</v>
      </c>
      <c r="C33" s="47">
        <v>0</v>
      </c>
      <c r="D33" s="47">
        <f t="shared" si="5"/>
        <v>0</v>
      </c>
      <c r="E33" s="47">
        <v>0</v>
      </c>
      <c r="F33" s="47">
        <v>0</v>
      </c>
      <c r="G33" s="47">
        <f t="shared" si="6"/>
        <v>0</v>
      </c>
    </row>
    <row r="34" spans="1:7" x14ac:dyDescent="0.2">
      <c r="A34" s="30" t="s">
        <v>124</v>
      </c>
      <c r="B34" s="47">
        <v>0</v>
      </c>
      <c r="C34" s="47">
        <v>0</v>
      </c>
      <c r="D34" s="47">
        <f t="shared" si="5"/>
        <v>0</v>
      </c>
      <c r="E34" s="47">
        <v>0</v>
      </c>
      <c r="F34" s="47">
        <v>0</v>
      </c>
      <c r="G34" s="47">
        <f t="shared" si="6"/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125</v>
      </c>
      <c r="B36" s="6">
        <f>SUM(B37:B40)</f>
        <v>0</v>
      </c>
      <c r="C36" s="47">
        <f>SUM(C37:C40)</f>
        <v>0</v>
      </c>
      <c r="D36" s="6">
        <f>+B36+C36</f>
        <v>0</v>
      </c>
      <c r="E36" s="47">
        <f>SUM(E37:E40)</f>
        <v>0</v>
      </c>
      <c r="F36" s="47">
        <f>SUM(F37:F40)</f>
        <v>0</v>
      </c>
      <c r="G36" s="6">
        <f>+D36-E36</f>
        <v>0</v>
      </c>
    </row>
    <row r="37" spans="1:7" x14ac:dyDescent="0.2">
      <c r="A37" s="30" t="s">
        <v>126</v>
      </c>
      <c r="B37" s="6">
        <v>0</v>
      </c>
      <c r="C37" s="6">
        <v>0</v>
      </c>
      <c r="D37" s="47">
        <f t="shared" ref="D37:D40" si="7">+B37+C37</f>
        <v>0</v>
      </c>
      <c r="E37" s="6">
        <v>0</v>
      </c>
      <c r="F37" s="6">
        <v>0</v>
      </c>
      <c r="G37" s="47">
        <f t="shared" ref="G37:G40" si="8">+D37-E37</f>
        <v>0</v>
      </c>
    </row>
    <row r="38" spans="1:7" ht="22.5" x14ac:dyDescent="0.2">
      <c r="A38" s="30" t="s">
        <v>127</v>
      </c>
      <c r="B38" s="47">
        <v>0</v>
      </c>
      <c r="C38" s="47">
        <v>0</v>
      </c>
      <c r="D38" s="47">
        <f t="shared" si="7"/>
        <v>0</v>
      </c>
      <c r="E38" s="47">
        <v>0</v>
      </c>
      <c r="F38" s="47">
        <v>0</v>
      </c>
      <c r="G38" s="47">
        <f t="shared" si="8"/>
        <v>0</v>
      </c>
    </row>
    <row r="39" spans="1:7" x14ac:dyDescent="0.2">
      <c r="A39" s="30" t="s">
        <v>128</v>
      </c>
      <c r="B39" s="47">
        <v>0</v>
      </c>
      <c r="C39" s="47">
        <v>0</v>
      </c>
      <c r="D39" s="47">
        <f t="shared" si="7"/>
        <v>0</v>
      </c>
      <c r="E39" s="47">
        <v>0</v>
      </c>
      <c r="F39" s="47">
        <v>0</v>
      </c>
      <c r="G39" s="47">
        <f t="shared" si="8"/>
        <v>0</v>
      </c>
    </row>
    <row r="40" spans="1:7" x14ac:dyDescent="0.2">
      <c r="A40" s="30" t="s">
        <v>129</v>
      </c>
      <c r="B40" s="47">
        <v>0</v>
      </c>
      <c r="C40" s="47">
        <v>0</v>
      </c>
      <c r="D40" s="47">
        <f t="shared" si="7"/>
        <v>0</v>
      </c>
      <c r="E40" s="47">
        <v>0</v>
      </c>
      <c r="F40" s="47">
        <v>0</v>
      </c>
      <c r="G40" s="47">
        <f t="shared" si="8"/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+B16+B6+B25+B36</f>
        <v>56571101</v>
      </c>
      <c r="C42" s="12">
        <f t="shared" ref="C42:G42" si="9">+C16+C6+C25+C36</f>
        <v>29241256</v>
      </c>
      <c r="D42" s="12">
        <f t="shared" si="9"/>
        <v>85812357</v>
      </c>
      <c r="E42" s="12">
        <f t="shared" si="9"/>
        <v>59996547.909999996</v>
      </c>
      <c r="F42" s="12">
        <f t="shared" si="9"/>
        <v>59996547.909999996</v>
      </c>
      <c r="G42" s="12">
        <f t="shared" si="9"/>
        <v>25815809.090000004</v>
      </c>
    </row>
    <row r="43" spans="1:7" x14ac:dyDescent="0.2">
      <c r="A43" s="46" t="s">
        <v>136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11811023622047245" right="0.11811023622047245" top="0.74803149606299213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0c865bf4-0f22-4e4d-b041-7b0c1657e5a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2024-02-09T16:34:37Z</cp:lastPrinted>
  <dcterms:created xsi:type="dcterms:W3CDTF">2014-02-10T03:37:14Z</dcterms:created>
  <dcterms:modified xsi:type="dcterms:W3CDTF">2024-02-09T16:34:58Z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