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098CF264-74CD-4F7B-A3E7-5749689FEC11}" xr6:coauthVersionLast="36" xr6:coauthVersionMax="36" xr10:uidLastSave="{00000000-0000-0000-0000-000000000000}"/>
  <bookViews>
    <workbookView xWindow="0" yWindow="0" windowWidth="23040" windowHeight="9525" tabRatio="863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7" i="64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C58" i="60"/>
  <c r="C63" i="62"/>
  <c r="C48" i="62" s="1"/>
  <c r="C122" i="62" s="1"/>
  <c r="C98" i="60"/>
  <c r="D48" i="62"/>
  <c r="D122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37" i="64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<sst xmlns="http://schemas.openxmlformats.org/spreadsheetml/2006/main" count="935" uniqueCount="664">
  <si>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</si>
  <si>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</si>
  <si>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</si>
  <si>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</si>
  <si>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</si>
  <si>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</si>
  <si>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</si>
  <si>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</si>
  <si>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</si>
  <si>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</si>
  <si>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</si>
  <si>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</si>
  <si>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</si>
  <si>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</si>
  <si>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</si>
  <si>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</si>
  <si>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</si>
  <si>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</si>
  <si>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</si>
  <si>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</si>
  <si>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</si>
  <si>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</si>
  <si>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</si>
  <si>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</si>
  <si>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</si>
  <si>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</si>
  <si>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</si>
  <si>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</si>
  <si>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</si>
  <si>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</si>
  <si>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</si>
  <si>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</si>
  <si>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</si>
  <si>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</si>
  <si>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</si>
  <si>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</si>
  <si>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</si>
  <si>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</si>
  <si>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</si>
  <si>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</si>
  <si>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</si>
  <si>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</si>
  <si>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</si>
  <si>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</si>
  <si>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</si>
  <si>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</si>
  <si>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</si>
  <si>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</si>
  <si>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</si>
  <si>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</si>
  <si>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</si>
  <si>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</si>
  <si>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</si>
  <si>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</si>
  <si>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</si>
  <si>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</si>
  <si>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</si>
  <si>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</si>
  <si>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</si>
  <si>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</si>
  <si>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</si>
  <si>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</si>
  <si>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</si>
  <si>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</si>
  <si>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</si>
  <si>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</si>
  <si>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</si>
  <si>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</si>
  <si>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</si>
  <si>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</si>
  <si>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</si>
  <si>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</si>
  <si>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</si>
  <si>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</si>
  <si>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</si>
  <si>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</si>
  <si>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</si>
  <si>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</si>
  <si>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</si>
  <si>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</si>
  <si>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</si>
  <si>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</si>
  <si>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</si>
  <si>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</si>
  <si>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</si>
  <si>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</si>
  <si>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</si>
  <si>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</si>
  <si>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</si>
  <si>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</si>
  <si>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</si>
  <si>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</si>
  <si>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</si>
  <si>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</si>
  <si>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</si>
  <si>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</si>
  <si>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</si>
  <si>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</si>
  <si>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</si>
  <si>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</si>
  <si>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</si>
  <si>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</si>
  <si>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</si>
  <si>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</si>
  <si>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</si>
  <si>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</si>
  <si>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</si>
  <si>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</si>
  <si>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</si>
  <si>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</si>
  <si>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</si>
  <si>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</si>
  <si>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</si>
  <si>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</si>
  <si>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</si>
  <si>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</si>
  <si>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</si>
  <si>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</si>
  <si>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</si>
  <si>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</si>
  <si>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</si>
  <si>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</si>
  <si>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</si>
  <si>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</si>
  <si>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</si>
  <si>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</si>
  <si>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</si>
  <si>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</si>
  <si>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</si>
  <si>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</si>
  <si>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</si>
  <si>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</si>
  <si>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</si>
  <si>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</si>
  <si>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</si>
  <si>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</si>
  <si>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</si>
  <si>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</si>
  <si>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</si>
  <si>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</si>
  <si>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</si>
  <si>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</si>
  <si>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</si>
  <si>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</si>
  <si>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</si>
  <si>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</si>
  <si>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</si>
  <si>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</si>
  <si>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</si>
  <si>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</si>
  <si>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</si>
  <si>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</si>
  <si>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</si>
  <si>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</si>
  <si>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</si>
  <si>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</si>
  <si>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</si>
  <si>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</si>
  <si>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</si>
  <si>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</si>
  <si>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</si>
  <si>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</si>
  <si>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</si>
  <si>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</si>
  <si>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</si>
  <si>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</si>
  <si>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</si>
  <si>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</si>
  <si>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</si>
  <si>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</si>
  <si>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</si>
  <si>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</si>
  <si>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</si>
  <si>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</si>
  <si>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</si>
  <si>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</si>
  <si>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</si>
  <si>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</si>
  <si>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</si>
  <si>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</si>
  <si>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</si>
  <si>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</si>
  <si>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</si>
  <si>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</si>
  <si>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</si>
  <si>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</si>
  <si>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</si>
  <si>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</si>
  <si>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</si>
  <si>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</si>
  <si>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</si>
  <si>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</si>
  <si>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</si>
  <si>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</si>
  <si>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</si>
  <si>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</si>
  <si>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</si>
  <si>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</si>
  <si>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</si>
  <si>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</si>
  <si>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</si>
  <si>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</si>
  <si>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</si>
  <si>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</si>
  <si>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</si>
  <si>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</si>
  <si>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</si>
  <si>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</si>
  <si>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</si>
  <si>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</si>
  <si>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</si>
  <si>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</si>
  <si>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</si>
  <si>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</si>
  <si>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</si>
  <si>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</si>
  <si>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</si>
  <si>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</si>
  <si>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</si>
  <si>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</si>
  <si>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</si>
  <si>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</si>
  <si>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</si>
  <si>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</si>
  <si>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</si>
  <si>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</si>
  <si>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</si>
  <si>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</si>
  <si>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</si>
  <si>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</si>
  <si>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</si>
  <si>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</si>
  <si>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</si>
  <si>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</si>
  <si>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</si>
  <si>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</si>
  <si>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</si>
  <si>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</si>
  <si>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</si>
  <si>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</si>
  <si>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</si>
  <si>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</si>
  <si>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</si>
  <si>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</si>
  <si>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</si>
  <si>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</si>
  <si>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</si>
  <si>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</si>
  <si>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</si>
  <si>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</si>
  <si>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</si>
  <si>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</si>
  <si>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</si>
  <si>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</si>
  <si>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</si>
  <si>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</si>
  <si>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</si>
  <si>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</si>
  <si>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</si>
  <si>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</si>
  <si>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</si>
  <si>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</si>
  <si>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</si>
  <si>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</si>
  <si>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</si>
  <si>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</si>
  <si>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</si>
  <si>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</si>
  <si>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</si>
  <si>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</si>
  <si>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</si>
  <si>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</si>
  <si>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</si>
  <si>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</si>
  <si>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</si>
  <si>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</si>
  <si>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</si>
  <si>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</si>
  <si>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</si>
  <si>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</si>
  <si>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</si>
  <si>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</si>
  <si>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</si>
  <si>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</si>
  <si>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</si>
  <si>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</si>
  <si>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</si>
  <si>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</si>
  <si>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</si>
  <si>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</si>
  <si>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</si>
  <si>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</si>
  <si>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</si>
  <si>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</si>
  <si>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</si>
  <si>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</si>
  <si>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</si>
  <si>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</si>
  <si>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</si>
  <si>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</si>
  <si>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</si>
  <si>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</si>
  <si>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</si>
  <si>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</si>
  <si>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</si>
  <si>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</si>
  <si>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</si>
  <si>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</si>
  <si>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</si>
  <si>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</si>
  <si>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</si>
  <si>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</si>
  <si>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</si>
  <si>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</si>
  <si>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</si>
  <si>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</si>
  <si>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</si>
  <si>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</si>
  <si>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</si>
  <si>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</si>
  <si>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</si>
  <si>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</si>
  <si>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</si>
  <si>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</si>
  <si>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</si>
  <si>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</si>
  <si>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</si>
  <si>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</si>
  <si>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</si>
  <si>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</si>
  <si>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</si>
  <si>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</si>
  <si>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</si>
  <si>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</si>
  <si>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</si>
  <si>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</si>
  <si>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</si>
  <si>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</si>
  <si>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</si>
  <si>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</si>
  <si>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</si>
  <si>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</si>
  <si>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</si>
  <si>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</si>
  <si>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</si>
  <si>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</si>
  <si>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</si>
  <si>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</si>
  <si>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</si>
  <si>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</si>
  <si>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</si>
  <si>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</si>
  <si>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</si>
  <si>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</si>
  <si>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</si>
  <si>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</si>
  <si>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</si>
  <si>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</si>
  <si>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</si>
  <si>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</si>
  <si>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</si>
  <si>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</si>
  <si>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</si>
  <si>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</si>
  <si>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</si>
  <si>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</si>
  <si>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</si>
  <si>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</si>
  <si>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</si>
  <si>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</si>
  <si>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</si>
  <si>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</si>
  <si>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</si>
  <si>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</si>
  <si>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</si>
  <si>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</si>
  <si>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</si>
  <si>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</si>
  <si>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</si>
  <si>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</si>
  <si>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</si>
  <si>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</si>
  <si>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</si>
  <si>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</si>
  <si>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</si>
  <si>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</si>
  <si>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</si>
  <si>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</si>
  <si>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</si>
  <si>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</si>
  <si>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</si>
  <si>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</si>
  <si>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</si>
  <si>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</si>
  <si>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</si>
  <si>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</si>
  <si>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</si>
  <si>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</si>
  <si>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</si>
  <si>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</si>
  <si>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</si>
  <si>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</si>
  <si>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</si>
  <si>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</si>
  <si>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</si>
  <si>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</si>
  <si>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</si>
  <si>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</si>
  <si>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</si>
  <si>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</si>
  <si>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</si>
  <si>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</si>
  <si>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</si>
  <si>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</si>
  <si>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</si>
  <si>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</si>
  <si>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</si>
  <si>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</si>
  <si>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</si>
  <si>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</si>
  <si>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</si>
  <si>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</si>
  <si>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</si>
  <si>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</si>
  <si>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</si>
  <si>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</si>
  <si>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</si>
  <si>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</si>
  <si>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</si>
  <si>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</si>
  <si>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</si>
  <si>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</si>
  <si>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</si>
  <si>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</si>
  <si>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</si>
  <si>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</si>
  <si>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</si>
  <si>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</si>
  <si>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</si>
  <si>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</si>
  <si>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</si>
  <si>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</si>
  <si>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</si>
  <si>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</si>
  <si>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</si>
  <si>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</si>
  <si>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</si>
  <si>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</si>
  <si>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</si>
  <si>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</si>
  <si>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</si>
  <si>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</si>
  <si>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</si>
  <si>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</si>
  <si>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</si>
  <si>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</si>
  <si>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</si>
  <si>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</si>
  <si>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</si>
  <si>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</si>
  <si>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</si>
  <si>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</si>
  <si>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</si>
  <si>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</si>
  <si>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</si>
  <si>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</si>
  <si>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</si>
  <si>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</si>
  <si>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</si>
  <si>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</si>
  <si>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</si>
  <si>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</si>
  <si>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</si>
  <si>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</si>
  <si>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</si>
  <si>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</si>
  <si>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</si>
  <si>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</si>
  <si>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</si>
  <si>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</si>
  <si>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</si>
  <si>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</si>
  <si>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</si>
  <si>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</si>
  <si>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</si>
  <si>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</si>
  <si>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</si>
  <si>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</si>
  <si>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</si>
  <si>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</si>
  <si>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</si>
  <si>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</si>
  <si>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</si>
  <si>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</si>
  <si>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</si>
  <si>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</si>
  <si>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</si>
  <si>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</si>
  <si>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</si>
  <si>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</si>
  <si>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</si>
  <si>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</si>
  <si>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</si>
  <si>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</si>
  <si>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</si>
  <si>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</si>
  <si>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</si>
  <si>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</si>
  <si>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</si>
  <si>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</si>
  <si>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</si>
  <si>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</si>
  <si>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</si>
  <si>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</si>
  <si>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</si>
  <si>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</si>
  <si>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</si>
  <si>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</si>
  <si>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</si>
  <si>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</si>
  <si>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</si>
  <si>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</si>
  <si>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</si>
  <si>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</si>
  <si>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</si>
  <si>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</si>
  <si>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</si>
  <si>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</si>
  <si>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</si>
  <si>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</si>
  <si>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</si>
  <si>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</si>
  <si>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</si>
  <si>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</si>
  <si>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</si>
  <si>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</si>
  <si>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</si>
  <si>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</si>
  <si>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</si>
  <si>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</si>
  <si>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</si>
  <si>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</si>
  <si>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</si>
  <si>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</si>
  <si>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</si>
  <si>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</si>
  <si>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</si>
  <si>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</si>
  <si>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</si>
  <si>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</si>
  <si>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</si>
  <si>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</si>
  <si>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</si>
  <si>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</si>
  <si>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</si>
  <si>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</si>
  <si>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</si>
  <si>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</si>
  <si>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</si>
  <si>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</si>
  <si>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</si>
  <si>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</si>
  <si>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</si>
  <si>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</si>
  <si>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</si>
  <si>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</si>
  <si>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</si>
  <si>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</si>
  <si>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</si>
  <si>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</si>
  <si>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</si>
  <si>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</si>
  <si>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</si>
  <si>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</si>
  <si>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</si>
  <si>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</si>
  <si>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</si>
  <si>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</si>
  <si>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</si>
  <si>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</si>
  <si>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</si>
  <si>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</si>
  <si>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</si>
  <si>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</si>
  <si>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</si>
  <si>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</si>
  <si>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</si>
  <si>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</si>
  <si>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</si>
  <si>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</si>
  <si>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</si>
  <si>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</si>
  <si>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</si>
  <si>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</si>
  <si>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</si>
  <si>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</si>
  <si>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</si>
  <si>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</si>
  <si>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</si>
  <si>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</si>
  <si>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</si>
  <si>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</si>
  <si>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</si>
  <si>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</si>
  <si>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</si>
  <si>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</si>
  <si>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</si>
  <si>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</si>
  <si>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</si>
  <si>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</si>
  <si>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</si>
  <si>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</si>
  <si>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</si>
  <si>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</si>
  <si>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</si>
  <si>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</si>
  <si>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</si>
  <si>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</si>
  <si>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</si>
  <si>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</si>
  <si>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</si>
  <si>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</si>
  <si>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</si>
  <si>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</si>
  <si>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</si>
  <si>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</si>
  <si>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</si>
  <si>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</si>
  <si>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</si>
  <si>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</si>
  <si>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</si>
  <si>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</si>
  <si>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</si>
  <si>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</si>
  <si>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</si>
  <si>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</si>
  <si>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</si>
  <si>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</si>
  <si>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</si>
  <si>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</si>
  <si>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</si>
  <si>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</si>
  <si>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</si>
  <si>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</si>
  <si>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</si>
  <si>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</si>
  <si>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</si>
  <si>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</si>
  <si>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</si>
  <si>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</si>
  <si>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</si>
  <si>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</si>
  <si>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</si>
  <si>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</si>
  <si>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</si>
  <si>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</si>
  <si>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</si>
  <si>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</si>
  <si>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</si>
  <si>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</si>
  <si>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</si>
  <si>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</si>
  <si>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Alcantarillados de Moroleón, Gto.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</si>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</sst>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C13" sqref="C13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31045506.07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31045506.07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9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31396216.93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10935446.99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-325390.12</v>
      </c>
    </row>
    <row r="10" spans="1:3" x14ac:dyDescent="0.2">
      <c r="A10" s="90">
        <v>2.2999999999999998</v>
      </c>
      <c r="B10" s="77" t="s">
        <v>237</v>
      </c>
      <c r="C10" s="150">
        <v>86503.44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397327.59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46221.9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2516.1</v>
      </c>
    </row>
    <row r="19" spans="1:3" x14ac:dyDescent="0.2">
      <c r="A19" s="90" t="s">
        <v>563</v>
      </c>
      <c r="B19" s="77" t="s">
        <v>538</v>
      </c>
      <c r="C19" s="150">
        <v>10728268.08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20460769.939999998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workbookViewId="0">
      <selection activeCell="I3" sqref="I3"/>
    </sheetView>
  </sheetViews>
  <sheetFormatPr baseColWidth="10" defaultColWidth="9.140625" defaultRowHeight="11.25" x14ac:dyDescent="0.2"/>
  <cols>
    <col min="1" max="10" width="15.710937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4000468.78</v>
      </c>
      <c r="E23" s="34">
        <v>0</v>
      </c>
      <c r="F23" s="34">
        <f t="shared" si="0"/>
        <v>4000468.78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-4000468.78</v>
      </c>
      <c r="F24" s="34">
        <f t="shared" si="0"/>
        <v>-4000468.78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56571101</v>
      </c>
      <c r="E36" s="34">
        <v>0</v>
      </c>
      <c r="F36" s="34">
        <f t="shared" si="0"/>
        <v>56571101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55913509.07</v>
      </c>
      <c r="E37" s="34">
        <v>-85812357</v>
      </c>
      <c r="F37" s="34">
        <f t="shared" si="0"/>
        <v>-29898847.93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29241256</v>
      </c>
      <c r="E38" s="34">
        <v>-24868003</v>
      </c>
      <c r="F38" s="34">
        <f t="shared" si="0"/>
        <v>4373253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0.94</v>
      </c>
      <c r="E39" s="34">
        <v>-0.95</v>
      </c>
      <c r="F39" s="34">
        <f t="shared" si="0"/>
        <v>-1.0000000000000009E-2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-5077623.95</v>
      </c>
      <c r="E40" s="34">
        <v>-25967882.109999999</v>
      </c>
      <c r="F40" s="34">
        <f t="shared" si="0"/>
        <v>-31045506.059999999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-56571101</v>
      </c>
      <c r="F41" s="34">
        <f t="shared" si="0"/>
        <v>-56571101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93865582.480000004</v>
      </c>
      <c r="E42" s="34">
        <v>-44960671.710000001</v>
      </c>
      <c r="F42" s="34">
        <f t="shared" si="0"/>
        <v>48904910.770000003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6826353</v>
      </c>
      <c r="E43" s="34">
        <v>-36067609</v>
      </c>
      <c r="F43" s="34">
        <f t="shared" si="0"/>
        <v>-29241256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22615729.219999999</v>
      </c>
      <c r="E44" s="34">
        <v>-17104499.920000002</v>
      </c>
      <c r="F44" s="34">
        <f t="shared" si="0"/>
        <v>5511229.299999997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16756825.289999999</v>
      </c>
      <c r="E45" s="34">
        <v>-16756825.289999999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-4598955.82</v>
      </c>
      <c r="E46" s="34">
        <v>4668768.71</v>
      </c>
      <c r="F46" s="34">
        <f t="shared" si="0"/>
        <v>69812.889999999665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16733060.800000001</v>
      </c>
      <c r="E47" s="34">
        <v>14593343.24</v>
      </c>
      <c r="F47" s="34">
        <f t="shared" si="0"/>
        <v>31326404.039999999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C1" zoomScale="106" zoomScaleNormal="106" workbookViewId="0">
      <selection activeCell="C4" sqref="A1:I1048576"/>
    </sheetView>
  </sheetViews>
  <sheetFormatPr baseColWidth="10" defaultColWidth="9.140625" defaultRowHeight="11.25" x14ac:dyDescent="0.2"/>
  <cols>
    <col min="1" max="9" width="15.710937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33002930.879999999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7715647.6299999999</v>
      </c>
      <c r="D15" s="24">
        <v>7629952.21</v>
      </c>
      <c r="E15" s="24">
        <v>6561448.8499999996</v>
      </c>
      <c r="F15" s="24">
        <v>5523811.0599999996</v>
      </c>
      <c r="G15" s="24">
        <v>5542376.0999999996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100000</v>
      </c>
      <c r="D21" s="24">
        <v>100000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133.19999999999999</v>
      </c>
      <c r="D23" s="24">
        <v>133.19999999999999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3523923.29</v>
      </c>
    </row>
    <row r="42" spans="1:8" x14ac:dyDescent="0.2">
      <c r="A42" s="22">
        <v>1151</v>
      </c>
      <c r="B42" s="20" t="s">
        <v>223</v>
      </c>
      <c r="C42" s="24">
        <v>3523923.29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153093081.67000002</v>
      </c>
      <c r="D54" s="24">
        <f>SUM(D55:D61)</f>
        <v>0</v>
      </c>
      <c r="E54" s="24">
        <f>SUM(E55:E61)</f>
        <v>8048953.8200000003</v>
      </c>
    </row>
    <row r="55" spans="1:9" x14ac:dyDescent="0.2">
      <c r="A55" s="22">
        <v>1231</v>
      </c>
      <c r="B55" s="20" t="s">
        <v>229</v>
      </c>
      <c r="C55" s="24">
        <v>2970811.88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9833055.7400000002</v>
      </c>
      <c r="D57" s="24">
        <v>0</v>
      </c>
      <c r="E57" s="24">
        <v>3499592.57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10365590.619999999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18163850.120000001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111759773.31</v>
      </c>
      <c r="D61" s="24">
        <v>0</v>
      </c>
      <c r="E61" s="24">
        <v>4549361.25</v>
      </c>
    </row>
    <row r="62" spans="1:9" x14ac:dyDescent="0.2">
      <c r="A62" s="22">
        <v>1240</v>
      </c>
      <c r="B62" s="20" t="s">
        <v>236</v>
      </c>
      <c r="C62" s="24">
        <f>SUM(C63:C70)</f>
        <v>17814509.050000001</v>
      </c>
      <c r="D62" s="24">
        <f t="shared" ref="D62:E62" si="0">SUM(D63:D70)</f>
        <v>0</v>
      </c>
      <c r="E62" s="24">
        <f t="shared" si="0"/>
        <v>9616612.209999999</v>
      </c>
    </row>
    <row r="63" spans="1:9" x14ac:dyDescent="0.2">
      <c r="A63" s="22">
        <v>1241</v>
      </c>
      <c r="B63" s="20" t="s">
        <v>237</v>
      </c>
      <c r="C63" s="24">
        <v>3576469.74</v>
      </c>
      <c r="D63" s="24">
        <v>0</v>
      </c>
      <c r="E63" s="24">
        <v>2432134.77</v>
      </c>
    </row>
    <row r="64" spans="1:9" x14ac:dyDescent="0.2">
      <c r="A64" s="22">
        <v>1242</v>
      </c>
      <c r="B64" s="20" t="s">
        <v>238</v>
      </c>
      <c r="C64" s="24">
        <v>26851.07</v>
      </c>
      <c r="D64" s="24">
        <v>0</v>
      </c>
      <c r="E64" s="24">
        <v>10136.950000000001</v>
      </c>
    </row>
    <row r="65" spans="1:9" x14ac:dyDescent="0.2">
      <c r="A65" s="22">
        <v>1243</v>
      </c>
      <c r="B65" s="20" t="s">
        <v>239</v>
      </c>
      <c r="C65" s="24">
        <v>26985.95</v>
      </c>
      <c r="D65" s="24">
        <v>0</v>
      </c>
      <c r="E65" s="24">
        <v>25653.95</v>
      </c>
    </row>
    <row r="66" spans="1:9" x14ac:dyDescent="0.2">
      <c r="A66" s="22">
        <v>1244</v>
      </c>
      <c r="B66" s="20" t="s">
        <v>240</v>
      </c>
      <c r="C66" s="24">
        <v>11381056.23</v>
      </c>
      <c r="D66" s="24">
        <v>0</v>
      </c>
      <c r="E66" s="24">
        <v>6223902.5800000001</v>
      </c>
    </row>
    <row r="67" spans="1:9" x14ac:dyDescent="0.2">
      <c r="A67" s="22">
        <v>1245</v>
      </c>
      <c r="B67" s="20" t="s">
        <v>241</v>
      </c>
      <c r="C67" s="24">
        <v>50008.44</v>
      </c>
      <c r="D67" s="24">
        <v>0</v>
      </c>
      <c r="E67" s="24">
        <v>22676.2</v>
      </c>
    </row>
    <row r="68" spans="1:9" x14ac:dyDescent="0.2">
      <c r="A68" s="22">
        <v>1246</v>
      </c>
      <c r="B68" s="20" t="s">
        <v>242</v>
      </c>
      <c r="C68" s="24">
        <v>2753137.62</v>
      </c>
      <c r="D68" s="24">
        <v>0</v>
      </c>
      <c r="E68" s="24">
        <v>902107.76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3722019.67</v>
      </c>
      <c r="D74" s="24">
        <f>SUM(D75:D79)</f>
        <v>0</v>
      </c>
      <c r="E74" s="24">
        <f>SUM(E75:E79)</f>
        <v>606915.12000000011</v>
      </c>
    </row>
    <row r="75" spans="1:9" x14ac:dyDescent="0.2">
      <c r="A75" s="22">
        <v>1251</v>
      </c>
      <c r="B75" s="20" t="s">
        <v>247</v>
      </c>
      <c r="C75" s="24">
        <v>172255.6</v>
      </c>
      <c r="D75" s="24">
        <v>0</v>
      </c>
      <c r="E75" s="24">
        <v>88830.31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1732500</v>
      </c>
      <c r="D77" s="24">
        <v>0</v>
      </c>
      <c r="E77" s="24">
        <v>173250</v>
      </c>
    </row>
    <row r="78" spans="1:9" x14ac:dyDescent="0.2">
      <c r="A78" s="22">
        <v>1254</v>
      </c>
      <c r="B78" s="20" t="s">
        <v>250</v>
      </c>
      <c r="C78" s="24">
        <v>960706.49</v>
      </c>
      <c r="D78" s="24">
        <v>0</v>
      </c>
      <c r="E78" s="24">
        <v>267098.23999999999</v>
      </c>
    </row>
    <row r="79" spans="1:9" x14ac:dyDescent="0.2">
      <c r="A79" s="22">
        <v>1259</v>
      </c>
      <c r="B79" s="20" t="s">
        <v>251</v>
      </c>
      <c r="C79" s="24">
        <v>856557.58</v>
      </c>
      <c r="D79" s="24">
        <v>0</v>
      </c>
      <c r="E79" s="24">
        <v>77736.570000000007</v>
      </c>
    </row>
    <row r="80" spans="1:9" x14ac:dyDescent="0.2">
      <c r="A80" s="22">
        <v>1270</v>
      </c>
      <c r="B80" s="20" t="s">
        <v>252</v>
      </c>
      <c r="C80" s="24">
        <f>SUM(C81:C86)</f>
        <v>2213537.7200000002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2213537.7200000002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1075926.8899999999</v>
      </c>
      <c r="D110" s="24">
        <f>SUM(D111:D119)</f>
        <v>1075926.8899999999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1160</v>
      </c>
      <c r="D112" s="24">
        <f t="shared" ref="D112:D119" si="1">C112</f>
        <v>1160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1074766.8899999999</v>
      </c>
      <c r="D117" s="24">
        <f t="shared" si="1"/>
        <v>1074766.8899999999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58" zoomScaleNormal="100" workbookViewId="0">
      <selection activeCell="C87" sqref="C8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31012668.869999997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1973460.74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1973460.74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29039208.129999999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29039208.129999999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32837.199999999997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32837.199999999997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32837.199999999997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20460769.939999998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20460769.939999998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7562520.8500000006</v>
      </c>
      <c r="D100" s="57">
        <f t="shared" ref="D100:D163" si="0">C100/$C$98</f>
        <v>0.36961076597687414</v>
      </c>
      <c r="E100" s="56"/>
    </row>
    <row r="101" spans="1:5" x14ac:dyDescent="0.2">
      <c r="A101" s="54">
        <v>5111</v>
      </c>
      <c r="B101" s="51" t="s">
        <v>361</v>
      </c>
      <c r="C101" s="55">
        <v>5511806.8899999997</v>
      </c>
      <c r="D101" s="57">
        <f t="shared" si="0"/>
        <v>0.26938413882581391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376758.07</v>
      </c>
      <c r="D103" s="57">
        <f t="shared" si="0"/>
        <v>1.8413679988818644E-2</v>
      </c>
      <c r="E103" s="56"/>
    </row>
    <row r="104" spans="1:5" x14ac:dyDescent="0.2">
      <c r="A104" s="54">
        <v>5114</v>
      </c>
      <c r="B104" s="51" t="s">
        <v>364</v>
      </c>
      <c r="C104" s="55">
        <v>1342362.35</v>
      </c>
      <c r="D104" s="57">
        <f t="shared" si="0"/>
        <v>6.5606639140970674E-2</v>
      </c>
      <c r="E104" s="56"/>
    </row>
    <row r="105" spans="1:5" x14ac:dyDescent="0.2">
      <c r="A105" s="54">
        <v>5115</v>
      </c>
      <c r="B105" s="51" t="s">
        <v>365</v>
      </c>
      <c r="C105" s="55">
        <v>331593.53999999998</v>
      </c>
      <c r="D105" s="57">
        <f t="shared" si="0"/>
        <v>1.6206308021270877E-2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2220217.33</v>
      </c>
      <c r="D107" s="57">
        <f t="shared" si="0"/>
        <v>0.10851093758986864</v>
      </c>
      <c r="E107" s="56"/>
    </row>
    <row r="108" spans="1:5" x14ac:dyDescent="0.2">
      <c r="A108" s="54">
        <v>5121</v>
      </c>
      <c r="B108" s="51" t="s">
        <v>368</v>
      </c>
      <c r="C108" s="55">
        <v>77874.34</v>
      </c>
      <c r="D108" s="57">
        <f t="shared" si="0"/>
        <v>3.8060317489694625E-3</v>
      </c>
      <c r="E108" s="56"/>
    </row>
    <row r="109" spans="1:5" x14ac:dyDescent="0.2">
      <c r="A109" s="54">
        <v>5122</v>
      </c>
      <c r="B109" s="51" t="s">
        <v>369</v>
      </c>
      <c r="C109" s="55">
        <v>33410.639999999999</v>
      </c>
      <c r="D109" s="57">
        <f t="shared" si="0"/>
        <v>1.6329121581433511E-3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1736265.35</v>
      </c>
      <c r="D111" s="57">
        <f t="shared" si="0"/>
        <v>8.4858260715090186E-2</v>
      </c>
      <c r="E111" s="56"/>
    </row>
    <row r="112" spans="1:5" x14ac:dyDescent="0.2">
      <c r="A112" s="54">
        <v>5125</v>
      </c>
      <c r="B112" s="51" t="s">
        <v>372</v>
      </c>
      <c r="C112" s="55">
        <v>817.4</v>
      </c>
      <c r="D112" s="57">
        <f t="shared" si="0"/>
        <v>3.9949620781474856E-5</v>
      </c>
      <c r="E112" s="56"/>
    </row>
    <row r="113" spans="1:5" x14ac:dyDescent="0.2">
      <c r="A113" s="54">
        <v>5126</v>
      </c>
      <c r="B113" s="51" t="s">
        <v>373</v>
      </c>
      <c r="C113" s="55">
        <v>239812.32</v>
      </c>
      <c r="D113" s="57">
        <f t="shared" si="0"/>
        <v>1.1720591194917664E-2</v>
      </c>
      <c r="E113" s="56"/>
    </row>
    <row r="114" spans="1:5" x14ac:dyDescent="0.2">
      <c r="A114" s="54">
        <v>5127</v>
      </c>
      <c r="B114" s="51" t="s">
        <v>374</v>
      </c>
      <c r="C114" s="55">
        <v>100337.86</v>
      </c>
      <c r="D114" s="57">
        <f t="shared" si="0"/>
        <v>4.9039141876984528E-3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31699.42</v>
      </c>
      <c r="D116" s="57">
        <f t="shared" si="0"/>
        <v>1.5492779642680447E-3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10678031.759999998</v>
      </c>
      <c r="D117" s="57">
        <f t="shared" si="0"/>
        <v>0.52187829643325723</v>
      </c>
      <c r="E117" s="56"/>
    </row>
    <row r="118" spans="1:5" x14ac:dyDescent="0.2">
      <c r="A118" s="54">
        <v>5131</v>
      </c>
      <c r="B118" s="51" t="s">
        <v>378</v>
      </c>
      <c r="C118" s="55">
        <v>5648348.1799999997</v>
      </c>
      <c r="D118" s="57">
        <f t="shared" si="0"/>
        <v>0.27605746003515252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319974.26</v>
      </c>
      <c r="D120" s="57">
        <f t="shared" si="0"/>
        <v>1.5638427143177196E-2</v>
      </c>
      <c r="E120" s="56"/>
    </row>
    <row r="121" spans="1:5" x14ac:dyDescent="0.2">
      <c r="A121" s="54">
        <v>5134</v>
      </c>
      <c r="B121" s="51" t="s">
        <v>381</v>
      </c>
      <c r="C121" s="55">
        <v>28402.85</v>
      </c>
      <c r="D121" s="57">
        <f t="shared" si="0"/>
        <v>1.3881613489272243E-3</v>
      </c>
      <c r="E121" s="56"/>
    </row>
    <row r="122" spans="1:5" x14ac:dyDescent="0.2">
      <c r="A122" s="54">
        <v>5135</v>
      </c>
      <c r="B122" s="51" t="s">
        <v>382</v>
      </c>
      <c r="C122" s="55">
        <v>2177608.7799999998</v>
      </c>
      <c r="D122" s="57">
        <f t="shared" si="0"/>
        <v>0.10642848663005886</v>
      </c>
      <c r="E122" s="56"/>
    </row>
    <row r="123" spans="1:5" x14ac:dyDescent="0.2">
      <c r="A123" s="54">
        <v>5136</v>
      </c>
      <c r="B123" s="51" t="s">
        <v>383</v>
      </c>
      <c r="C123" s="55">
        <v>16951</v>
      </c>
      <c r="D123" s="57">
        <f t="shared" si="0"/>
        <v>8.2846344735353604E-4</v>
      </c>
      <c r="E123" s="56"/>
    </row>
    <row r="124" spans="1:5" x14ac:dyDescent="0.2">
      <c r="A124" s="54">
        <v>5137</v>
      </c>
      <c r="B124" s="51" t="s">
        <v>384</v>
      </c>
      <c r="C124" s="55">
        <v>14606.54</v>
      </c>
      <c r="D124" s="57">
        <f t="shared" si="0"/>
        <v>7.1388027150653759E-4</v>
      </c>
      <c r="E124" s="56"/>
    </row>
    <row r="125" spans="1:5" x14ac:dyDescent="0.2">
      <c r="A125" s="54">
        <v>5138</v>
      </c>
      <c r="B125" s="51" t="s">
        <v>385</v>
      </c>
      <c r="C125" s="55">
        <v>30758.59</v>
      </c>
      <c r="D125" s="57">
        <f t="shared" si="0"/>
        <v>1.5032958236761253E-3</v>
      </c>
      <c r="E125" s="56"/>
    </row>
    <row r="126" spans="1:5" x14ac:dyDescent="0.2">
      <c r="A126" s="54">
        <v>5139</v>
      </c>
      <c r="B126" s="51" t="s">
        <v>386</v>
      </c>
      <c r="C126" s="55">
        <v>2441381.56</v>
      </c>
      <c r="D126" s="57">
        <f t="shared" si="0"/>
        <v>0.11932012173340532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C4" sqref="C1:E1048576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5" width="15.855468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62580543.130000003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10584736.130000001</v>
      </c>
    </row>
    <row r="15" spans="1:5" x14ac:dyDescent="0.2">
      <c r="A15" s="33">
        <v>3220</v>
      </c>
      <c r="B15" s="29" t="s">
        <v>469</v>
      </c>
      <c r="C15" s="34">
        <v>127971485.43000001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7316219.3399999999</v>
      </c>
    </row>
    <row r="26" spans="1:3" x14ac:dyDescent="0.2">
      <c r="A26" s="33">
        <v>3251</v>
      </c>
      <c r="B26" s="29" t="s">
        <v>480</v>
      </c>
      <c r="C26" s="34">
        <v>7316219.3399999999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abSelected="1" workbookViewId="0">
      <selection activeCell="C4" sqref="C1:E1048576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5" width="15.710937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7315608.96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19998032.300000001</v>
      </c>
    </row>
    <row r="11" spans="1:5" x14ac:dyDescent="0.2">
      <c r="A11" s="33">
        <v>1114</v>
      </c>
      <c r="B11" s="29" t="s">
        <v>195</v>
      </c>
      <c r="C11" s="34">
        <v>33002930.879999999</v>
      </c>
      <c r="D11" s="34">
        <v>20675019.609999999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40318539.839999996</v>
      </c>
      <c r="D15" s="135">
        <f>SUM(D8:D14)</f>
        <v>40673051.909999996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10728268.08</v>
      </c>
      <c r="D20" s="135">
        <f>SUM(D21:D27)</f>
        <v>10728268.08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10728268.08</v>
      </c>
      <c r="D25" s="132">
        <v>10728268.08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530052.93000000005</v>
      </c>
      <c r="D28" s="135">
        <f>SUM(D29:D36)</f>
        <v>530052.93000000005</v>
      </c>
      <c r="E28" s="130"/>
    </row>
    <row r="29" spans="1:5" x14ac:dyDescent="0.2">
      <c r="A29" s="33">
        <v>1241</v>
      </c>
      <c r="B29" s="29" t="s">
        <v>237</v>
      </c>
      <c r="C29" s="34">
        <v>86503.44</v>
      </c>
      <c r="D29" s="132">
        <v>86503.44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397327.59</v>
      </c>
      <c r="D32" s="132">
        <v>397327.59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46221.9</v>
      </c>
      <c r="D34" s="132">
        <v>46221.9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2516.1</v>
      </c>
      <c r="D37" s="135">
        <f>SUM(D38:D42)</f>
        <v>2516.1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2516.1</v>
      </c>
      <c r="D41" s="132">
        <v>2516.1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11260837.109999999</v>
      </c>
      <c r="D43" s="135">
        <f>D20+D28+D37</f>
        <v>11260837.109999999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10584736.130000001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69812.89</v>
      </c>
      <c r="D48" s="135">
        <f>D51+D63+D91+D94+D49</f>
        <v>3553425.73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3553425.73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3553425.73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148712.16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891831.08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2417283.84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95598.65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69812.89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69812.710000000006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0.18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32837.21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32837.199999999997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32837.199999999997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0.01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0.01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10621711.810000001</v>
      </c>
      <c r="D122" s="135">
        <f>D47+D48+D100-D106-D109</f>
        <v>3553425.73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2023-08-29T16:57:15Z</cp:lastPrinted>
  <dcterms:created xsi:type="dcterms:W3CDTF">2012-12-11T20:36:24Z</dcterms:created>
  <dcterms:modified xsi:type="dcterms:W3CDTF">2023-08-29T16:57:29Z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