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203-AWA-MMOR\"/>
    </mc:Choice>
  </mc:AlternateContent>
  <xr:revisionPtr revIDLastSave="0" documentId="13_ncr:1_{334112C5-AA06-4475-9CC4-BDFBEA84832D}" xr6:coauthVersionLast="47" xr6:coauthVersionMax="47" xr10:uidLastSave="{00000000-0000-0000-0000-000000000000}"/>
  <bookViews>
    <workbookView xWindow="-120" yWindow="-120" windowWidth="20730" windowHeight="1116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Titles" localSheetId="3">ACT!$1:$5</definedName>
    <definedName name="_xlnm.Print_Titles" localSheetId="1">ESF!$1:$5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65" l="1"/>
  <c r="D40" i="65"/>
  <c r="E63" i="59"/>
  <c r="D63" i="59"/>
  <c r="F36" i="65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8" i="62" l="1"/>
  <c r="C79" i="62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99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<sst xmlns="http://schemas.openxmlformats.org/spreadsheetml/2006/main" count="895" uniqueCount="631">
  <si>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</si>
  <si>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</si>
  <si>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</si>
  <si>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</si>
  <si>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</si>
  <si>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</si>
  <si>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</si>
  <si>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</si>
  <si>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</si>
  <si>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</si>
  <si>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</si>
  <si>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</si>
  <si>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</si>
  <si>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</si>
  <si>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</si>
  <si>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</si>
  <si>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</si>
  <si>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</si>
  <si>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</si>
  <si>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</si>
  <si>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</si>
  <si>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</si>
  <si>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</si>
  <si>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</si>
  <si>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</si>
  <si>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</si>
  <si>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</si>
  <si>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</si>
  <si>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</si>
  <si>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</si>
  <si>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</si>
  <si>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</si>
  <si>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</si>
  <si>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</si>
  <si>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</si>
  <si>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</si>
  <si>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</si>
  <si>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</si>
  <si>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</si>
  <si>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</si>
  <si>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</si>
  <si>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</si>
  <si>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</si>
  <si>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</si>
  <si>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</si>
  <si>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</si>
  <si>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</si>
  <si>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</si>
  <si>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</si>
  <si>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</si>
  <si>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</si>
  <si>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</si>
  <si>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</si>
  <si>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</si>
  <si>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</si>
  <si>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</si>
  <si>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</si>
  <si>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</si>
  <si>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</si>
  <si>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</si>
  <si>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</si>
  <si>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</si>
  <si>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</si>
  <si>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</si>
  <si>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</si>
  <si>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</si>
  <si>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</si>
  <si>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</si>
  <si>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</si>
  <si>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</si>
  <si>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</si>
  <si>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</si>
  <si>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</si>
  <si>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</si>
  <si>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</si>
  <si>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</si>
  <si>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</si>
  <si>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</si>
  <si>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</si>
  <si>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</si>
  <si>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</si>
  <si>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</si>
  <si>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</si>
  <si>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</si>
  <si>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</si>
  <si>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</si>
  <si>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</si>
  <si>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</si>
  <si>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</si>
  <si>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</si>
  <si>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</si>
  <si>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</si>
  <si>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</si>
  <si>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</si>
  <si>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</si>
  <si>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</si>
  <si>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</si>
  <si>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</si>
  <si>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</si>
  <si>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</si>
  <si>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</si>
  <si>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</si>
  <si>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</si>
  <si>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</si>
  <si>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</si>
  <si>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</si>
  <si>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</si>
  <si>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</si>
  <si>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</si>
  <si>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</si>
  <si>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</si>
  <si>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</si>
  <si>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</si>
  <si>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</si>
  <si>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</si>
  <si>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</si>
  <si>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</si>
  <si>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</si>
  <si>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</si>
  <si>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</si>
  <si>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</si>
  <si>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</si>
  <si>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</si>
  <si>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</si>
  <si>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</si>
  <si>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</si>
  <si>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</si>
  <si>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</si>
  <si>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</si>
  <si>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</si>
  <si>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</si>
  <si>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</si>
  <si>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</si>
  <si>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</si>
  <si>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</si>
  <si>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</si>
  <si>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</si>
  <si>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</si>
  <si>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</si>
  <si>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</si>
  <si>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</si>
  <si>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</si>
  <si>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</si>
  <si>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</si>
  <si>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</si>
  <si>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</si>
  <si>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</si>
  <si>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</si>
  <si>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</si>
  <si>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</si>
  <si>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</si>
  <si>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</si>
  <si>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</si>
  <si>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</si>
  <si>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</si>
  <si>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</si>
  <si>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</si>
  <si>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</si>
  <si>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</si>
  <si>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</si>
  <si>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</si>
  <si>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</si>
  <si>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</si>
  <si>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</si>
  <si>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</si>
  <si>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</si>
  <si>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</si>
  <si>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</si>
  <si>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</si>
  <si>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</si>
  <si>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</si>
  <si>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</si>
  <si>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</si>
  <si>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</si>
  <si>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</si>
  <si>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</si>
  <si>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</si>
  <si>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</si>
  <si>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</si>
  <si>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</si>
  <si>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</si>
  <si>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</si>
  <si>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</si>
  <si>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</si>
  <si>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</si>
  <si>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</si>
  <si>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</si>
  <si>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</si>
  <si>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</si>
  <si>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</si>
  <si>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</si>
  <si>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</si>
  <si>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</si>
  <si>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</si>
  <si>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</si>
  <si>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</si>
  <si>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</si>
  <si>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</si>
  <si>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</si>
  <si>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</si>
  <si>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</si>
  <si>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</si>
  <si>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</si>
  <si>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</si>
  <si>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</si>
  <si>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</si>
  <si>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</si>
  <si>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</si>
  <si>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</si>
  <si>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</si>
  <si>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</si>
  <si>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</si>
  <si>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</si>
  <si>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</si>
  <si>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</si>
  <si>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</si>
  <si>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</si>
  <si>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</si>
  <si>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</si>
  <si>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</si>
  <si>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</si>
  <si>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</si>
  <si>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</si>
  <si>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</si>
  <si>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</si>
  <si>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</si>
  <si>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</si>
  <si>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</si>
  <si>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</si>
  <si>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</si>
  <si>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</si>
  <si>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</si>
  <si>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</si>
  <si>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</si>
  <si>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</si>
  <si>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</si>
  <si>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</si>
  <si>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</si>
  <si>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</si>
  <si>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</si>
  <si>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</si>
  <si>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</si>
  <si>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</si>
  <si>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</si>
  <si>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</si>
  <si>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</si>
  <si>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</si>
  <si>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</si>
  <si>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</si>
  <si>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</si>
  <si>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</si>
  <si>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</si>
  <si>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</si>
  <si>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</si>
  <si>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</si>
  <si>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</si>
  <si>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</si>
  <si>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</si>
  <si>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</si>
  <si>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</si>
  <si>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</si>
  <si>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</si>
  <si>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</si>
  <si>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</si>
  <si>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</si>
  <si>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</si>
  <si>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</si>
  <si>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</si>
  <si>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</si>
  <si>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</si>
  <si>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</si>
  <si>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</si>
  <si>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</si>
  <si>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</si>
  <si>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</si>
  <si>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</si>
  <si>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</si>
  <si>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</si>
  <si>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</si>
  <si>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</si>
  <si>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</si>
  <si>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</si>
  <si>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</si>
  <si>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</si>
  <si>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</si>
  <si>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</si>
  <si>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</si>
  <si>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</si>
  <si>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</si>
  <si>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</si>
  <si>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</si>
  <si>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</si>
  <si>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</si>
  <si>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</si>
  <si>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</si>
  <si>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</si>
  <si>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</si>
  <si>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</si>
  <si>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</si>
  <si>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</si>
  <si>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</si>
  <si>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</si>
  <si>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</si>
  <si>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</si>
  <si>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</si>
  <si>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</si>
  <si>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</si>
  <si>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</si>
  <si>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</si>
  <si>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</si>
  <si>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</si>
  <si>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</si>
  <si>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</si>
  <si>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</si>
  <si>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</si>
  <si>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</si>
  <si>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</si>
  <si>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</si>
  <si>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</si>
  <si>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</si>
  <si>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</si>
  <si>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</si>
  <si>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</si>
  <si>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</si>
  <si>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</si>
  <si>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</si>
  <si>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</si>
  <si>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</si>
  <si>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</si>
  <si>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</si>
  <si>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</si>
  <si>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</si>
  <si>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</si>
  <si>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</si>
  <si>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</si>
  <si>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</si>
  <si>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</si>
  <si>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</si>
  <si>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</si>
  <si>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</si>
  <si>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</si>
  <si>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</si>
  <si>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</si>
  <si>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</si>
  <si>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</si>
  <si>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</si>
  <si>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</si>
  <si>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</si>
  <si>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</si>
  <si>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</si>
  <si>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</si>
  <si>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</si>
  <si>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</si>
  <si>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</si>
  <si>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</si>
  <si>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</si>
  <si>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</si>
  <si>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</si>
  <si>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</si>
  <si>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</si>
  <si>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</si>
  <si>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</si>
  <si>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</si>
  <si>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</si>
  <si>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</si>
  <si>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</si>
  <si>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</si>
  <si>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</si>
  <si>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</si>
  <si>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</si>
  <si>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</si>
  <si>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</si>
  <si>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</si>
  <si>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</si>
  <si>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</si>
  <si>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</si>
  <si>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</si>
  <si>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</si>
  <si>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</si>
  <si>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</si>
  <si>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</si>
  <si>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</si>
  <si>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</si>
  <si>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</si>
  <si>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</si>
  <si>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</si>
  <si>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</si>
  <si>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</si>
  <si>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</si>
  <si>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</si>
  <si>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</si>
  <si>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</si>
  <si>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</si>
  <si>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</si>
  <si>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</si>
  <si>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</si>
  <si>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</si>
  <si>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</si>
  <si>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</si>
  <si>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</si>
  <si>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</si>
  <si>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</si>
  <si>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</si>
  <si>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</si>
  <si>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</si>
  <si>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</si>
  <si>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</si>
  <si>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</si>
  <si>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</si>
  <si>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</si>
  <si>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</si>
  <si>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</si>
  <si>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</si>
  <si>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</si>
  <si>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</si>
  <si>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</si>
  <si>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</si>
  <si>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</si>
  <si>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</si>
  <si>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</si>
  <si>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</si>
  <si>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</si>
  <si>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</si>
  <si>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</si>
  <si>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</si>
  <si>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</si>
  <si>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</si>
  <si>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</si>
  <si>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</si>
  <si>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</si>
  <si>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</si>
  <si>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</si>
  <si>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</si>
  <si>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</si>
  <si>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</si>
  <si>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</si>
  <si>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</si>
  <si>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</si>
  <si>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</si>
  <si>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</si>
  <si>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</si>
  <si>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</si>
  <si>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</si>
  <si>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</si>
  <si>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</si>
  <si>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</si>
  <si>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</si>
  <si>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</si>
  <si>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</si>
  <si>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</si>
  <si>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</si>
  <si>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</si>
  <si>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</si>
  <si>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</si>
  <si>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</si>
  <si>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</si>
  <si>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</si>
  <si>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</si>
  <si>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</si>
  <si>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</si>
  <si>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</si>
  <si>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</si>
  <si>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</si>
  <si>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</si>
  <si>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</si>
  <si>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</si>
  <si>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</si>
  <si>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</si>
  <si>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</si>
  <si>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</si>
  <si>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</si>
  <si>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</si>
  <si>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</si>
  <si>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</si>
  <si>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</si>
  <si>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</si>
  <si>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</si>
  <si>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</si>
  <si>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</si>
  <si>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</si>
  <si>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</si>
  <si>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</si>
  <si>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</si>
  <si>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</si>
  <si>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</si>
  <si>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</si>
  <si>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</si>
  <si>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</si>
  <si>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</si>
  <si>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</si>
  <si>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</si>
  <si>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</si>
  <si>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</si>
  <si>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</si>
  <si>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</si>
  <si>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</si>
  <si>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</si>
  <si>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</si>
  <si>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</si>
  <si>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</si>
  <si>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</si>
  <si>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</si>
  <si>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</si>
  <si>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</si>
  <si>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</si>
  <si>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</si>
  <si>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</si>
  <si>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</si>
  <si>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</si>
  <si>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</si>
  <si>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</si>
  <si>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</si>
  <si>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</si>
  <si>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</si>
  <si>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</si>
  <si>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</si>
  <si>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</si>
  <si>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</si>
  <si>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</si>
  <si>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</si>
  <si>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</si>
  <si>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</si>
  <si>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</si>
  <si>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</si>
  <si>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</si>
  <si>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</si>
  <si>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</si>
  <si>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</si>
  <si>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</si>
  <si>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</si>
  <si>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</si>
  <si>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</si>
  <si>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</si>
  <si>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</si>
  <si>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</si>
  <si>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</si>
  <si>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</si>
  <si>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</si>
  <si>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</si>
  <si>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</si>
  <si>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</si>
  <si>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</si>
  <si>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</si>
  <si>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</si>
  <si>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</si>
  <si>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</si>
  <si>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</si>
  <si>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</si>
  <si>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</si>
  <si>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</si>
  <si>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</si>
  <si>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</si>
  <si>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</si>
  <si>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</si>
  <si>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</si>
  <si>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</si>
  <si>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</si>
  <si>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</si>
  <si>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</si>
  <si>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</si>
  <si>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</si>
  <si>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</si>
  <si>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</si>
  <si>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</si>
  <si>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</si>
  <si>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</si>
  <si>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</si>
  <si>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</si>
  <si>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</si>
  <si>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</si>
  <si>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</si>
  <si>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</si>
  <si>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</si>
  <si>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</si>
  <si>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</si>
  <si>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</si>
  <si>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</si>
  <si>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</si>
  <si>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</si>
  <si>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</si>
  <si>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</si>
  <si>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</si>
  <si>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</si>
  <si>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</si>
  <si>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</si>
  <si>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</si>
  <si>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</si>
  <si>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</si>
  <si>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</si>
  <si>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</si>
  <si>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</si>
  <si>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</si>
  <si>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</si>
  <si>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</si>
  <si>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</si>
  <si>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</si>
  <si>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</si>
  <si>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</si>
  <si>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</si>
  <si>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</si>
  <si>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</si>
  <si>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</si>
  <si>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</si>
  <si>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</si>
  <si>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</si>
  <si>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</si>
  <si>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</si>
  <si>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</si>
  <si>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</si>
  <si>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</si>
  <si>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</si>
  <si>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</si>
  <si>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</si>
  <si>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</si>
  <si>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</si>
  <si>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</si>
  <si>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</si>
  <si>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</si>
  <si>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</si>
  <si>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</si>
  <si>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</si>
  <si>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</si>
  <si>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</si>
  <si>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</si>
  <si>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</si>
  <si>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</si>
  <si>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</si>
  <si>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</si>
  <si>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Sistema Municipal de Agua Potable y Alcantarillados de Moroleón, Gto.</t>
  </si>
  <si>
    <t>Correspondiente del 1 de Enero AL 31 DE DICIEMBRE DEL 2022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</si>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</sst>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2"/>
  <sheetViews>
    <sheetView zoomScaleNormal="100" zoomScaleSheetLayoutView="100" workbookViewId="0">
      <pane ySplit="4" topLeftCell="A23" activePane="bottomLeft" state="frozen"/>
      <selection activeCell="A14" sqref="A14:B14"/>
      <selection pane="bottomLeft" activeCell="A43" sqref="A43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628</v>
      </c>
      <c r="B1" s="139"/>
      <c r="C1" s="19"/>
      <c r="D1" s="16" t="s">
        <v>614</v>
      </c>
      <c r="E1" s="17">
        <v>2022</v>
      </c>
    </row>
    <row r="2" spans="1:5" ht="18.95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95" customHeight="1" x14ac:dyDescent="0.2">
      <c r="A3" s="141" t="s">
        <v>629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  <row r="42" spans="1:2" x14ac:dyDescent="0.2">
      <c r="A42" s="4" t="s">
        <v>630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20"/>
  <sheetViews>
    <sheetView showGridLines="0" workbookViewId="0">
      <selection activeCell="C18" sqref="C18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628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629</v>
      </c>
      <c r="B3" s="149"/>
      <c r="C3" s="150"/>
    </row>
    <row r="4" spans="1:3" s="42" customFormat="1" ht="18" customHeight="1" x14ac:dyDescent="0.2">
      <c r="A4" s="151" t="s">
        <v>624</v>
      </c>
      <c r="B4" s="152"/>
      <c r="C4" s="153"/>
    </row>
    <row r="5" spans="1:3" s="40" customFormat="1" x14ac:dyDescent="0.2">
      <c r="A5" s="60" t="s">
        <v>529</v>
      </c>
      <c r="B5" s="60"/>
      <c r="C5" s="61">
        <v>80655294.579999998</v>
      </c>
    </row>
    <row r="6" spans="1:3" x14ac:dyDescent="0.2">
      <c r="A6" s="62"/>
      <c r="B6" s="63"/>
      <c r="C6" s="64"/>
    </row>
    <row r="7" spans="1:3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21083599.899999999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21083599.899999999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59571694.68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39"/>
  <sheetViews>
    <sheetView showGridLines="0" topLeftCell="A15" workbookViewId="0">
      <selection activeCell="C41" sqref="C41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628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629</v>
      </c>
      <c r="B3" s="158"/>
      <c r="C3" s="159"/>
    </row>
    <row r="4" spans="1:3" s="44" customFormat="1" x14ac:dyDescent="0.2">
      <c r="A4" s="151" t="s">
        <v>624</v>
      </c>
      <c r="B4" s="152"/>
      <c r="C4" s="153"/>
    </row>
    <row r="5" spans="1:3" x14ac:dyDescent="0.2">
      <c r="A5" s="91" t="s">
        <v>542</v>
      </c>
      <c r="B5" s="60"/>
      <c r="C5" s="84">
        <v>64681543.770000003</v>
      </c>
    </row>
    <row r="6" spans="1:3" x14ac:dyDescent="0.2">
      <c r="A6" s="85"/>
      <c r="B6" s="63"/>
      <c r="C6" s="86"/>
    </row>
    <row r="7" spans="1:3" x14ac:dyDescent="0.2">
      <c r="A7" s="73" t="s">
        <v>543</v>
      </c>
      <c r="B7" s="87"/>
      <c r="C7" s="65">
        <f>SUM(C8:C28)</f>
        <v>22150429.879999999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-507296.09</v>
      </c>
    </row>
    <row r="10" spans="1:3" x14ac:dyDescent="0.2">
      <c r="A10" s="100">
        <v>2.2999999999999998</v>
      </c>
      <c r="B10" s="83" t="s">
        <v>240</v>
      </c>
      <c r="C10" s="93">
        <v>169268.13</v>
      </c>
    </row>
    <row r="11" spans="1:3" x14ac:dyDescent="0.2">
      <c r="A11" s="100">
        <v>2.4</v>
      </c>
      <c r="B11" s="83" t="s">
        <v>241</v>
      </c>
      <c r="C11" s="93">
        <v>1637.93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0</v>
      </c>
    </row>
    <row r="14" spans="1:3" x14ac:dyDescent="0.2">
      <c r="A14" s="100">
        <v>2.7</v>
      </c>
      <c r="B14" s="83" t="s">
        <v>244</v>
      </c>
      <c r="C14" s="93">
        <v>1950</v>
      </c>
    </row>
    <row r="15" spans="1:3" x14ac:dyDescent="0.2">
      <c r="A15" s="100">
        <v>2.8</v>
      </c>
      <c r="B15" s="83" t="s">
        <v>245</v>
      </c>
      <c r="C15" s="93">
        <v>6198.11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0</v>
      </c>
    </row>
    <row r="20" spans="1:3" x14ac:dyDescent="0.2">
      <c r="A20" s="100" t="s">
        <v>576</v>
      </c>
      <c r="B20" s="83" t="s">
        <v>547</v>
      </c>
      <c r="C20" s="93">
        <v>22144352.350000001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334319.45</v>
      </c>
    </row>
    <row r="29" spans="1:3" x14ac:dyDescent="0.2">
      <c r="A29" s="101"/>
      <c r="B29" s="94"/>
      <c r="C29" s="95"/>
    </row>
    <row r="30" spans="1:3" x14ac:dyDescent="0.2">
      <c r="A30" s="96" t="s">
        <v>563</v>
      </c>
      <c r="B30" s="97"/>
      <c r="C30" s="98">
        <f>SUM(C31:C37)</f>
        <v>3553425.73</v>
      </c>
    </row>
    <row r="31" spans="1:3" x14ac:dyDescent="0.2">
      <c r="A31" s="100" t="s">
        <v>564</v>
      </c>
      <c r="B31" s="83" t="s">
        <v>442</v>
      </c>
      <c r="C31" s="93">
        <v>3553425.73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46084539.619999997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abSelected="1" workbookViewId="0">
      <selection sqref="A1:F1"/>
    </sheetView>
  </sheetViews>
  <sheetFormatPr baseColWidth="10" defaultColWidth="9.140625" defaultRowHeight="11.25" x14ac:dyDescent="0.2"/>
  <cols>
    <col min="1" max="1" width="10" style="31" customWidth="1"/>
    <col min="2" max="2" width="60.7109375" style="31" customWidth="1"/>
    <col min="3" max="10" width="15.7109375" style="31" customWidth="1"/>
    <col min="11" max="16384" width="9.140625" style="31"/>
  </cols>
  <sheetData>
    <row r="1" spans="1:10" ht="18.95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2022</v>
      </c>
    </row>
    <row r="2" spans="1:10" ht="18.95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95" customHeight="1" x14ac:dyDescent="0.2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5444672.3700000001</v>
      </c>
      <c r="D23" s="36">
        <v>9083167.9100000001</v>
      </c>
      <c r="E23" s="36">
        <v>-11057112.16</v>
      </c>
      <c r="F23" s="36">
        <f t="shared" si="0"/>
        <v>3470728.120000001</v>
      </c>
    </row>
    <row r="24" spans="1:6" x14ac:dyDescent="0.2">
      <c r="A24" s="31">
        <v>7340</v>
      </c>
      <c r="B24" s="31" t="s">
        <v>110</v>
      </c>
      <c r="C24" s="36">
        <v>-5444672.3700000001</v>
      </c>
      <c r="D24" s="36">
        <v>11057112.16</v>
      </c>
      <c r="E24" s="36">
        <v>-9083167.9100000001</v>
      </c>
      <c r="F24" s="36">
        <f t="shared" si="0"/>
        <v>-3470728.12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x14ac:dyDescent="0.2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104094228</v>
      </c>
      <c r="E38" s="36">
        <v>-104094228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155370243.96000001</v>
      </c>
      <c r="E39" s="36">
        <v>-155370243.96000001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f>51661564.98+23053384.4</f>
        <v>74714949.379999995</v>
      </c>
      <c r="E40" s="36">
        <v>-74714949.379999995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80655294.579999998</v>
      </c>
      <c r="E41" s="36">
        <v>-80655294.579999998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80655294.579999998</v>
      </c>
      <c r="E42" s="36">
        <v>-80655294.579999998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88120477.189999998</v>
      </c>
      <c r="E43" s="36">
        <v>-88120477.189999998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213086188.38</v>
      </c>
      <c r="E44" s="36">
        <v>-213086188.38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f>52256401.61+23303176.03</f>
        <v>75559577.640000001</v>
      </c>
      <c r="E45" s="36">
        <v>-75559577.640000001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64681543.770000003</v>
      </c>
      <c r="E46" s="36">
        <v>-64681543.770000003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64681543.770000003</v>
      </c>
      <c r="E47" s="36">
        <v>-64681543.770000003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62133027.479999997</v>
      </c>
      <c r="E48" s="36">
        <v>-62133027.479999997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62133027.479999997</v>
      </c>
      <c r="E49" s="36">
        <v>-62133027.479999997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2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5" customHeight="1" x14ac:dyDescent="0.2">
      <c r="A16" s="133" t="s">
        <v>610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611</v>
      </c>
    </row>
    <row r="20" spans="1:4" s="129" customFormat="1" ht="12.95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9"/>
  <sheetViews>
    <sheetView zoomScale="106" zoomScaleNormal="106" workbookViewId="0">
      <selection activeCell="A20" sqref="A20"/>
    </sheetView>
  </sheetViews>
  <sheetFormatPr baseColWidth="10" defaultColWidth="9.140625" defaultRowHeight="11.25" x14ac:dyDescent="0.2"/>
  <cols>
    <col min="1" max="1" width="10" style="22" customWidth="1"/>
    <col min="2" max="2" width="45.7109375" style="22" customWidth="1"/>
    <col min="3" max="6" width="15.7109375" style="22" customWidth="1"/>
    <col min="7" max="9" width="15.85546875" style="22" customWidth="1"/>
    <col min="10" max="16384" width="9.140625" style="22"/>
  </cols>
  <sheetData>
    <row r="1" spans="1:8" s="18" customFormat="1" ht="18.95" customHeight="1" x14ac:dyDescent="0.25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2022</v>
      </c>
    </row>
    <row r="2" spans="1:8" s="18" customFormat="1" ht="18.95" customHeight="1" x14ac:dyDescent="0.2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20675019.609999999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2021</v>
      </c>
      <c r="E14" s="23">
        <v>2020</v>
      </c>
      <c r="F14" s="23">
        <v>2019</v>
      </c>
      <c r="G14" s="23">
        <v>2018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7629952.21</v>
      </c>
      <c r="D15" s="26">
        <v>6561448.8499999996</v>
      </c>
      <c r="E15" s="26">
        <v>5523811.0599999996</v>
      </c>
      <c r="F15" s="26">
        <v>5542376.0999999996</v>
      </c>
      <c r="G15" s="26">
        <v>5226174.26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3000000</v>
      </c>
      <c r="D22" s="26">
        <v>3000000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428121.84</v>
      </c>
      <c r="D23" s="26">
        <v>428121.84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3849313.41</v>
      </c>
    </row>
    <row r="42" spans="1:8" x14ac:dyDescent="0.2">
      <c r="A42" s="24">
        <v>1151</v>
      </c>
      <c r="B42" s="22" t="s">
        <v>226</v>
      </c>
      <c r="C42" s="26">
        <v>3849313.41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142444709.65000001</v>
      </c>
      <c r="D54" s="26">
        <f>SUM(D55:D61)</f>
        <v>1040543.24</v>
      </c>
      <c r="E54" s="26">
        <f>SUM(E55:E61)</f>
        <v>8048953.8200000003</v>
      </c>
    </row>
    <row r="55" spans="1:9" x14ac:dyDescent="0.2">
      <c r="A55" s="24">
        <v>1231</v>
      </c>
      <c r="B55" s="22" t="s">
        <v>232</v>
      </c>
      <c r="C55" s="26">
        <v>2970811.88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9833055.7400000002</v>
      </c>
      <c r="D57" s="26">
        <v>148712.16</v>
      </c>
      <c r="E57" s="26">
        <v>3499592.57</v>
      </c>
    </row>
    <row r="58" spans="1:9" x14ac:dyDescent="0.2">
      <c r="A58" s="24">
        <v>1234</v>
      </c>
      <c r="B58" s="22" t="s">
        <v>235</v>
      </c>
      <c r="C58" s="26">
        <v>109014682.52</v>
      </c>
      <c r="D58" s="26">
        <v>891831.08</v>
      </c>
      <c r="E58" s="26">
        <v>4549361.25</v>
      </c>
    </row>
    <row r="59" spans="1:9" x14ac:dyDescent="0.2">
      <c r="A59" s="24">
        <v>1235</v>
      </c>
      <c r="B59" s="22" t="s">
        <v>236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20626159.510000002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17284456.120000001</v>
      </c>
      <c r="D62" s="26">
        <f t="shared" ref="D62:E62" si="0">SUM(D63:D70)</f>
        <v>2417283.84</v>
      </c>
      <c r="E62" s="26">
        <f t="shared" si="0"/>
        <v>9616612.209999999</v>
      </c>
    </row>
    <row r="63" spans="1:9" x14ac:dyDescent="0.2">
      <c r="A63" s="24">
        <v>1241</v>
      </c>
      <c r="B63" s="22" t="s">
        <v>240</v>
      </c>
      <c r="C63" s="26">
        <v>3489966.3</v>
      </c>
      <c r="D63" s="26">
        <f>41249.72+435298.89+15390.41</f>
        <v>491939.01999999996</v>
      </c>
      <c r="E63" s="26">
        <f>269505.79+2070478+92150.98</f>
        <v>2432134.77</v>
      </c>
    </row>
    <row r="64" spans="1:9" x14ac:dyDescent="0.2">
      <c r="A64" s="24">
        <v>1242</v>
      </c>
      <c r="B64" s="22" t="s">
        <v>241</v>
      </c>
      <c r="C64" s="26">
        <v>26851.07</v>
      </c>
      <c r="D64" s="26">
        <v>946.35</v>
      </c>
      <c r="E64" s="26">
        <v>10136.950000000001</v>
      </c>
    </row>
    <row r="65" spans="1:9" x14ac:dyDescent="0.2">
      <c r="A65" s="24">
        <v>1243</v>
      </c>
      <c r="B65" s="22" t="s">
        <v>242</v>
      </c>
      <c r="C65" s="26">
        <v>26985.95</v>
      </c>
      <c r="D65" s="26">
        <v>3196.8</v>
      </c>
      <c r="E65" s="26">
        <v>25653.95</v>
      </c>
    </row>
    <row r="66" spans="1:9" x14ac:dyDescent="0.2">
      <c r="A66" s="24">
        <v>1244</v>
      </c>
      <c r="B66" s="22" t="s">
        <v>243</v>
      </c>
      <c r="C66" s="26">
        <v>10983728.640000001</v>
      </c>
      <c r="D66" s="26">
        <v>1743446.09</v>
      </c>
      <c r="E66" s="26">
        <v>6223902.5800000001</v>
      </c>
    </row>
    <row r="67" spans="1:9" x14ac:dyDescent="0.2">
      <c r="A67" s="24">
        <v>1245</v>
      </c>
      <c r="B67" s="22" t="s">
        <v>244</v>
      </c>
      <c r="C67" s="26">
        <v>50008.44</v>
      </c>
      <c r="D67" s="26">
        <v>3453.2</v>
      </c>
      <c r="E67" s="26">
        <v>22676.2</v>
      </c>
    </row>
    <row r="68" spans="1:9" x14ac:dyDescent="0.2">
      <c r="A68" s="24">
        <v>1246</v>
      </c>
      <c r="B68" s="22" t="s">
        <v>245</v>
      </c>
      <c r="C68" s="26">
        <v>2706915.72</v>
      </c>
      <c r="D68" s="26">
        <v>174302.38</v>
      </c>
      <c r="E68" s="26">
        <v>902107.76</v>
      </c>
    </row>
    <row r="69" spans="1:9" x14ac:dyDescent="0.2">
      <c r="A69" s="24">
        <v>1247</v>
      </c>
      <c r="B69" s="22" t="s">
        <v>246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3719503.5700000003</v>
      </c>
      <c r="D74" s="26">
        <f>SUM(D75:D79)</f>
        <v>95598.650000000009</v>
      </c>
      <c r="E74" s="26">
        <f>SUM(E75:E79)</f>
        <v>1306915.1200000001</v>
      </c>
    </row>
    <row r="75" spans="1:9" x14ac:dyDescent="0.2">
      <c r="A75" s="24">
        <v>1251</v>
      </c>
      <c r="B75" s="22" t="s">
        <v>250</v>
      </c>
      <c r="C75" s="26">
        <v>172255.6</v>
      </c>
      <c r="D75" s="26">
        <v>970.6</v>
      </c>
      <c r="E75" s="26">
        <v>88830.31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1732500</v>
      </c>
      <c r="D77" s="26">
        <v>0</v>
      </c>
      <c r="E77" s="26">
        <v>173250</v>
      </c>
    </row>
    <row r="78" spans="1:9" x14ac:dyDescent="0.2">
      <c r="A78" s="24">
        <v>1254</v>
      </c>
      <c r="B78" s="22" t="s">
        <v>253</v>
      </c>
      <c r="C78" s="26">
        <v>958190.39</v>
      </c>
      <c r="D78" s="26">
        <v>94628.05</v>
      </c>
      <c r="E78" s="26">
        <v>267098.23999999999</v>
      </c>
    </row>
    <row r="79" spans="1:9" x14ac:dyDescent="0.2">
      <c r="A79" s="24">
        <v>1259</v>
      </c>
      <c r="B79" s="22" t="s">
        <v>254</v>
      </c>
      <c r="C79" s="26">
        <v>856557.58</v>
      </c>
      <c r="D79" s="26">
        <v>0</v>
      </c>
      <c r="E79" s="26">
        <v>777736.57</v>
      </c>
    </row>
    <row r="80" spans="1:9" x14ac:dyDescent="0.2">
      <c r="A80" s="24">
        <v>1270</v>
      </c>
      <c r="B80" s="22" t="s">
        <v>255</v>
      </c>
      <c r="C80" s="26">
        <f>SUM(C81:C86)</f>
        <v>2213537.7200000002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2213537.7200000002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4483233.43</v>
      </c>
      <c r="D110" s="26">
        <f>SUM(D111:D119)</f>
        <v>4483233.43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71187</v>
      </c>
      <c r="D112" s="26">
        <f t="shared" ref="D112:D119" si="1">C112</f>
        <v>71187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3037216.38</v>
      </c>
      <c r="D113" s="26">
        <f t="shared" si="1"/>
        <v>3037216.38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1374830.05</v>
      </c>
      <c r="D117" s="26">
        <f t="shared" si="1"/>
        <v>1374830.05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1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22" customWidth="1"/>
    <col min="2" max="2" width="65.7109375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628</v>
      </c>
      <c r="B1" s="140"/>
      <c r="C1" s="140"/>
      <c r="D1" s="16" t="s">
        <v>614</v>
      </c>
      <c r="E1" s="27">
        <v>2022</v>
      </c>
    </row>
    <row r="2" spans="1:5" s="18" customFormat="1" ht="18.95" customHeight="1" x14ac:dyDescent="0.2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629</v>
      </c>
      <c r="B3" s="140"/>
      <c r="C3" s="140"/>
      <c r="D3" s="16" t="s">
        <v>620</v>
      </c>
      <c r="E3" s="27">
        <v>4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579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57390648.609999999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2795040.87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2795040.87</v>
      </c>
      <c r="D35" s="102"/>
      <c r="E35" s="51"/>
    </row>
    <row r="36" spans="1:5" ht="22.5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54595607.740000002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508</v>
      </c>
      <c r="C49" s="57">
        <v>54595607.740000002</v>
      </c>
      <c r="D49" s="102"/>
      <c r="E49" s="51"/>
    </row>
    <row r="50" spans="1:5" ht="22.5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578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3.75" x14ac:dyDescent="0.2">
      <c r="A58" s="52">
        <v>4200</v>
      </c>
      <c r="B58" s="54" t="s">
        <v>514</v>
      </c>
      <c r="C58" s="57">
        <f>+C59+C65</f>
        <v>2181046.0699999998</v>
      </c>
      <c r="D58" s="102"/>
      <c r="E58" s="51"/>
    </row>
    <row r="59" spans="1:5" ht="22.5" x14ac:dyDescent="0.2">
      <c r="A59" s="52">
        <v>4210</v>
      </c>
      <c r="B59" s="54" t="s">
        <v>515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2181046.0699999998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2181046.0699999998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586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580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46084539.619999997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42136113.890000001</v>
      </c>
      <c r="D100" s="59">
        <f>C100/$C$99</f>
        <v>0.91432211838161792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15047753.799999999</v>
      </c>
      <c r="D101" s="59">
        <f t="shared" ref="D101:D164" si="0">C101/$C$99</f>
        <v>0.32652498916294914</v>
      </c>
      <c r="E101" s="58"/>
    </row>
    <row r="102" spans="1:5" x14ac:dyDescent="0.2">
      <c r="A102" s="56">
        <v>5111</v>
      </c>
      <c r="B102" s="53" t="s">
        <v>364</v>
      </c>
      <c r="C102" s="57">
        <v>10243584.039999999</v>
      </c>
      <c r="D102" s="59">
        <f t="shared" si="0"/>
        <v>0.22227810290534913</v>
      </c>
      <c r="E102" s="58"/>
    </row>
    <row r="103" spans="1:5" x14ac:dyDescent="0.2">
      <c r="A103" s="56">
        <v>5112</v>
      </c>
      <c r="B103" s="53" t="s">
        <v>365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366</v>
      </c>
      <c r="C104" s="57">
        <v>1948503.4</v>
      </c>
      <c r="D104" s="59">
        <f t="shared" si="0"/>
        <v>4.2281064670859354E-2</v>
      </c>
      <c r="E104" s="58"/>
    </row>
    <row r="105" spans="1:5" x14ac:dyDescent="0.2">
      <c r="A105" s="56">
        <v>5114</v>
      </c>
      <c r="B105" s="53" t="s">
        <v>367</v>
      </c>
      <c r="C105" s="57">
        <v>2344568.4300000002</v>
      </c>
      <c r="D105" s="59">
        <f t="shared" si="0"/>
        <v>5.0875379234177981E-2</v>
      </c>
      <c r="E105" s="58"/>
    </row>
    <row r="106" spans="1:5" x14ac:dyDescent="0.2">
      <c r="A106" s="56">
        <v>5115</v>
      </c>
      <c r="B106" s="53" t="s">
        <v>368</v>
      </c>
      <c r="C106" s="57">
        <v>511097.93</v>
      </c>
      <c r="D106" s="59">
        <f t="shared" si="0"/>
        <v>1.1090442352562662E-2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3839060.21</v>
      </c>
      <c r="D108" s="59">
        <f t="shared" si="0"/>
        <v>8.3304731731200926E-2</v>
      </c>
      <c r="E108" s="58"/>
    </row>
    <row r="109" spans="1:5" x14ac:dyDescent="0.2">
      <c r="A109" s="56">
        <v>5121</v>
      </c>
      <c r="B109" s="53" t="s">
        <v>371</v>
      </c>
      <c r="C109" s="57">
        <v>194144.94</v>
      </c>
      <c r="D109" s="59">
        <f t="shared" si="0"/>
        <v>4.2127998153147226E-3</v>
      </c>
      <c r="E109" s="58"/>
    </row>
    <row r="110" spans="1:5" x14ac:dyDescent="0.2">
      <c r="A110" s="56">
        <v>5122</v>
      </c>
      <c r="B110" s="53" t="s">
        <v>372</v>
      </c>
      <c r="C110" s="57">
        <v>41941.26</v>
      </c>
      <c r="D110" s="59">
        <f t="shared" si="0"/>
        <v>9.1009393488219038E-4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3017960.71</v>
      </c>
      <c r="D112" s="59">
        <f t="shared" si="0"/>
        <v>6.548748744991803E-2</v>
      </c>
      <c r="E112" s="58"/>
    </row>
    <row r="113" spans="1:5" x14ac:dyDescent="0.2">
      <c r="A113" s="56">
        <v>5125</v>
      </c>
      <c r="B113" s="53" t="s">
        <v>375</v>
      </c>
      <c r="C113" s="57">
        <v>1121.55</v>
      </c>
      <c r="D113" s="59">
        <f t="shared" si="0"/>
        <v>2.4336795143186461E-5</v>
      </c>
      <c r="E113" s="58"/>
    </row>
    <row r="114" spans="1:5" x14ac:dyDescent="0.2">
      <c r="A114" s="56">
        <v>5126</v>
      </c>
      <c r="B114" s="53" t="s">
        <v>376</v>
      </c>
      <c r="C114" s="57">
        <v>448569.4</v>
      </c>
      <c r="D114" s="59">
        <f t="shared" si="0"/>
        <v>9.7336200751656776E-3</v>
      </c>
      <c r="E114" s="58"/>
    </row>
    <row r="115" spans="1:5" x14ac:dyDescent="0.2">
      <c r="A115" s="56">
        <v>5127</v>
      </c>
      <c r="B115" s="53" t="s">
        <v>377</v>
      </c>
      <c r="C115" s="57">
        <v>99475.19</v>
      </c>
      <c r="D115" s="59">
        <f t="shared" si="0"/>
        <v>2.1585371324145605E-3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35847.160000000003</v>
      </c>
      <c r="D117" s="59">
        <f t="shared" si="0"/>
        <v>7.7785652836255906E-4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23249299.880000003</v>
      </c>
      <c r="D118" s="59">
        <f t="shared" si="0"/>
        <v>0.50449239748746788</v>
      </c>
      <c r="E118" s="58"/>
    </row>
    <row r="119" spans="1:5" x14ac:dyDescent="0.2">
      <c r="A119" s="56">
        <v>5131</v>
      </c>
      <c r="B119" s="53" t="s">
        <v>381</v>
      </c>
      <c r="C119" s="57">
        <v>10789985.73</v>
      </c>
      <c r="D119" s="59">
        <f t="shared" si="0"/>
        <v>0.23413461041319178</v>
      </c>
      <c r="E119" s="58"/>
    </row>
    <row r="120" spans="1:5" x14ac:dyDescent="0.2">
      <c r="A120" s="56">
        <v>5132</v>
      </c>
      <c r="B120" s="53" t="s">
        <v>382</v>
      </c>
      <c r="C120" s="57">
        <v>0</v>
      </c>
      <c r="D120" s="59">
        <f t="shared" si="0"/>
        <v>0</v>
      </c>
      <c r="E120" s="58"/>
    </row>
    <row r="121" spans="1:5" x14ac:dyDescent="0.2">
      <c r="A121" s="56">
        <v>5133</v>
      </c>
      <c r="B121" s="53" t="s">
        <v>383</v>
      </c>
      <c r="C121" s="57">
        <v>353856.47</v>
      </c>
      <c r="D121" s="59">
        <f t="shared" si="0"/>
        <v>7.6784204186002456E-3</v>
      </c>
      <c r="E121" s="58"/>
    </row>
    <row r="122" spans="1:5" x14ac:dyDescent="0.2">
      <c r="A122" s="56">
        <v>5134</v>
      </c>
      <c r="B122" s="53" t="s">
        <v>384</v>
      </c>
      <c r="C122" s="57">
        <v>196927.21</v>
      </c>
      <c r="D122" s="59">
        <f t="shared" si="0"/>
        <v>4.273172990851286E-3</v>
      </c>
      <c r="E122" s="58"/>
    </row>
    <row r="123" spans="1:5" x14ac:dyDescent="0.2">
      <c r="A123" s="56">
        <v>5135</v>
      </c>
      <c r="B123" s="53" t="s">
        <v>385</v>
      </c>
      <c r="C123" s="57">
        <v>6714704.75</v>
      </c>
      <c r="D123" s="59">
        <f t="shared" si="0"/>
        <v>0.14570406486356477</v>
      </c>
      <c r="E123" s="58"/>
    </row>
    <row r="124" spans="1:5" x14ac:dyDescent="0.2">
      <c r="A124" s="56">
        <v>5136</v>
      </c>
      <c r="B124" s="53" t="s">
        <v>386</v>
      </c>
      <c r="C124" s="57">
        <v>32479.83</v>
      </c>
      <c r="D124" s="59">
        <f t="shared" si="0"/>
        <v>7.0478798893987965E-4</v>
      </c>
      <c r="E124" s="58"/>
    </row>
    <row r="125" spans="1:5" x14ac:dyDescent="0.2">
      <c r="A125" s="56">
        <v>5137</v>
      </c>
      <c r="B125" s="53" t="s">
        <v>387</v>
      </c>
      <c r="C125" s="57">
        <v>22404.1</v>
      </c>
      <c r="D125" s="59">
        <f t="shared" si="0"/>
        <v>4.8615219300741274E-4</v>
      </c>
      <c r="E125" s="58"/>
    </row>
    <row r="126" spans="1:5" x14ac:dyDescent="0.2">
      <c r="A126" s="56">
        <v>5138</v>
      </c>
      <c r="B126" s="53" t="s">
        <v>388</v>
      </c>
      <c r="C126" s="57">
        <v>102049.09</v>
      </c>
      <c r="D126" s="59">
        <f t="shared" si="0"/>
        <v>2.2143888349860441E-3</v>
      </c>
      <c r="E126" s="58"/>
    </row>
    <row r="127" spans="1:5" x14ac:dyDescent="0.2">
      <c r="A127" s="56">
        <v>5139</v>
      </c>
      <c r="B127" s="53" t="s">
        <v>389</v>
      </c>
      <c r="C127" s="57">
        <v>5036892.7</v>
      </c>
      <c r="D127" s="59">
        <f t="shared" si="0"/>
        <v>0.10929679978432646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395000</v>
      </c>
      <c r="D128" s="59">
        <f t="shared" si="0"/>
        <v>8.5712042098512343E-3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395000</v>
      </c>
      <c r="D138" s="59">
        <f t="shared" si="0"/>
        <v>8.5712042098512343E-3</v>
      </c>
      <c r="E138" s="58"/>
    </row>
    <row r="139" spans="1:5" x14ac:dyDescent="0.2">
      <c r="A139" s="56">
        <v>5241</v>
      </c>
      <c r="B139" s="53" t="s">
        <v>399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400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401</v>
      </c>
      <c r="C141" s="57">
        <v>395000</v>
      </c>
      <c r="D141" s="59">
        <f t="shared" si="0"/>
        <v>8.5712042098512343E-3</v>
      </c>
      <c r="E141" s="58"/>
    </row>
    <row r="142" spans="1:5" x14ac:dyDescent="0.2">
      <c r="A142" s="56">
        <v>5244</v>
      </c>
      <c r="B142" s="53" t="s">
        <v>402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429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3553425.73</v>
      </c>
      <c r="D186" s="59">
        <f t="shared" si="1"/>
        <v>7.7106677408530874E-2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3553425.73</v>
      </c>
      <c r="D187" s="59">
        <f t="shared" si="1"/>
        <v>7.7106677408530874E-2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148712.16</v>
      </c>
      <c r="D190" s="59">
        <f t="shared" si="1"/>
        <v>3.2269425110077734E-3</v>
      </c>
      <c r="E190" s="58"/>
    </row>
    <row r="191" spans="1:5" x14ac:dyDescent="0.2">
      <c r="A191" s="56">
        <v>5514</v>
      </c>
      <c r="B191" s="53" t="s">
        <v>446</v>
      </c>
      <c r="C191" s="57">
        <v>891831.08</v>
      </c>
      <c r="D191" s="59">
        <f t="shared" si="1"/>
        <v>1.935206660094221E-2</v>
      </c>
      <c r="E191" s="58"/>
    </row>
    <row r="192" spans="1:5" x14ac:dyDescent="0.2">
      <c r="A192" s="56">
        <v>5515</v>
      </c>
      <c r="B192" s="53" t="s">
        <v>447</v>
      </c>
      <c r="C192" s="57">
        <v>2417283.84</v>
      </c>
      <c r="D192" s="59">
        <f t="shared" si="1"/>
        <v>5.2453249179274325E-2</v>
      </c>
      <c r="E192" s="58"/>
    </row>
    <row r="193" spans="1:5" x14ac:dyDescent="0.2">
      <c r="A193" s="56">
        <v>5516</v>
      </c>
      <c r="B193" s="53" t="s">
        <v>448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449</v>
      </c>
      <c r="C194" s="57">
        <v>95598.65</v>
      </c>
      <c r="D194" s="59">
        <f t="shared" si="1"/>
        <v>2.0744191173065691E-3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581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584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topLeftCell="A7" workbookViewId="0">
      <selection activeCell="A33" sqref="A33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628</v>
      </c>
      <c r="B1" s="144"/>
      <c r="C1" s="144"/>
      <c r="D1" s="29" t="s">
        <v>614</v>
      </c>
      <c r="E1" s="30">
        <v>2022</v>
      </c>
    </row>
    <row r="2" spans="1:5" ht="18.95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95" customHeight="1" x14ac:dyDescent="0.2">
      <c r="A3" s="144" t="s">
        <v>629</v>
      </c>
      <c r="B3" s="144"/>
      <c r="C3" s="144"/>
      <c r="D3" s="16" t="s">
        <v>620</v>
      </c>
      <c r="E3" s="30">
        <v>4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62580543.130000003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13487155.060000001</v>
      </c>
    </row>
    <row r="15" spans="1:5" x14ac:dyDescent="0.2">
      <c r="A15" s="35">
        <v>3220</v>
      </c>
      <c r="B15" s="31" t="s">
        <v>474</v>
      </c>
      <c r="C15" s="36">
        <v>114484330.37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7234903.29</v>
      </c>
    </row>
    <row r="26" spans="1:3" x14ac:dyDescent="0.2">
      <c r="A26" s="35">
        <v>3251</v>
      </c>
      <c r="B26" s="31" t="s">
        <v>485</v>
      </c>
      <c r="C26" s="36">
        <v>7234903.29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78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topLeftCell="A60" workbookViewId="0">
      <selection activeCell="D86" sqref="D86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628</v>
      </c>
      <c r="B1" s="144"/>
      <c r="C1" s="144"/>
      <c r="D1" s="29" t="s">
        <v>614</v>
      </c>
      <c r="E1" s="30">
        <v>2022</v>
      </c>
    </row>
    <row r="2" spans="1:5" s="37" customFormat="1" ht="18.95" customHeight="1" x14ac:dyDescent="0.2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95" customHeight="1" x14ac:dyDescent="0.25">
      <c r="A3" s="144" t="s">
        <v>629</v>
      </c>
      <c r="B3" s="144"/>
      <c r="C3" s="144"/>
      <c r="D3" s="16" t="s">
        <v>620</v>
      </c>
      <c r="E3" s="30">
        <v>4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489</v>
      </c>
      <c r="C10" s="36">
        <v>19998032.300000001</v>
      </c>
      <c r="D10" s="36">
        <v>15233152.470000001</v>
      </c>
    </row>
    <row r="11" spans="1:5" x14ac:dyDescent="0.2">
      <c r="A11" s="35">
        <v>1114</v>
      </c>
      <c r="B11" s="31" t="s">
        <v>198</v>
      </c>
      <c r="C11" s="36">
        <v>20675019.609999999</v>
      </c>
      <c r="D11" s="36">
        <v>21414256.539999999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40673051.909999996</v>
      </c>
      <c r="D15" s="36">
        <f>SUM(D8:D14)</f>
        <v>36647409.009999998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142444709.65000001</v>
      </c>
    </row>
    <row r="21" spans="1:5" x14ac:dyDescent="0.2">
      <c r="A21" s="35">
        <v>1231</v>
      </c>
      <c r="B21" s="31" t="s">
        <v>232</v>
      </c>
      <c r="C21" s="36">
        <v>2970811.88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9833055.7400000002</v>
      </c>
    </row>
    <row r="24" spans="1:5" x14ac:dyDescent="0.2">
      <c r="A24" s="35">
        <v>1234</v>
      </c>
      <c r="B24" s="31" t="s">
        <v>235</v>
      </c>
      <c r="C24" s="36">
        <v>109014682.52</v>
      </c>
    </row>
    <row r="25" spans="1:5" x14ac:dyDescent="0.2">
      <c r="A25" s="35">
        <v>1235</v>
      </c>
      <c r="B25" s="31" t="s">
        <v>236</v>
      </c>
      <c r="C25" s="36">
        <v>0</v>
      </c>
    </row>
    <row r="26" spans="1:5" x14ac:dyDescent="0.2">
      <c r="A26" s="35">
        <v>1236</v>
      </c>
      <c r="B26" s="31" t="s">
        <v>237</v>
      </c>
      <c r="C26" s="36">
        <v>20626159.510000002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17284456.120000001</v>
      </c>
    </row>
    <row r="29" spans="1:5" x14ac:dyDescent="0.2">
      <c r="A29" s="35">
        <v>1241</v>
      </c>
      <c r="B29" s="31" t="s">
        <v>240</v>
      </c>
      <c r="C29" s="36">
        <v>3489966.3</v>
      </c>
    </row>
    <row r="30" spans="1:5" x14ac:dyDescent="0.2">
      <c r="A30" s="35">
        <v>1242</v>
      </c>
      <c r="B30" s="31" t="s">
        <v>241</v>
      </c>
      <c r="C30" s="36">
        <v>26851.07</v>
      </c>
    </row>
    <row r="31" spans="1:5" x14ac:dyDescent="0.2">
      <c r="A31" s="35">
        <v>1243</v>
      </c>
      <c r="B31" s="31" t="s">
        <v>242</v>
      </c>
      <c r="C31" s="36">
        <v>26985.95</v>
      </c>
    </row>
    <row r="32" spans="1:5" x14ac:dyDescent="0.2">
      <c r="A32" s="35">
        <v>1244</v>
      </c>
      <c r="B32" s="31" t="s">
        <v>243</v>
      </c>
      <c r="C32" s="36">
        <v>10983728.640000001</v>
      </c>
    </row>
    <row r="33" spans="1:5" x14ac:dyDescent="0.2">
      <c r="A33" s="35">
        <v>1245</v>
      </c>
      <c r="B33" s="31" t="s">
        <v>244</v>
      </c>
      <c r="C33" s="36">
        <v>50008.44</v>
      </c>
    </row>
    <row r="34" spans="1:5" x14ac:dyDescent="0.2">
      <c r="A34" s="35">
        <v>1246</v>
      </c>
      <c r="B34" s="31" t="s">
        <v>245</v>
      </c>
      <c r="C34" s="36">
        <v>2706915.72</v>
      </c>
    </row>
    <row r="35" spans="1:5" x14ac:dyDescent="0.2">
      <c r="A35" s="35">
        <v>1247</v>
      </c>
      <c r="B35" s="31" t="s">
        <v>246</v>
      </c>
      <c r="C35" s="36">
        <v>0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3719503.5700000003</v>
      </c>
    </row>
    <row r="38" spans="1:5" x14ac:dyDescent="0.2">
      <c r="A38" s="35">
        <v>1251</v>
      </c>
      <c r="B38" s="31" t="s">
        <v>250</v>
      </c>
      <c r="C38" s="36">
        <v>172255.6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1732500</v>
      </c>
    </row>
    <row r="41" spans="1:5" x14ac:dyDescent="0.2">
      <c r="A41" s="35">
        <v>1254</v>
      </c>
      <c r="B41" s="31" t="s">
        <v>253</v>
      </c>
      <c r="C41" s="36">
        <v>958190.39</v>
      </c>
    </row>
    <row r="42" spans="1:5" x14ac:dyDescent="0.2">
      <c r="A42" s="35">
        <v>1259</v>
      </c>
      <c r="B42" s="31" t="s">
        <v>254</v>
      </c>
      <c r="C42" s="36">
        <v>856557.58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3553425.73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3553425.73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148712.16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891831.08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2417283.84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95598.65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Asus</cp:lastModifiedBy>
  <cp:lastPrinted>2023-01-15T19:44:57Z</cp:lastPrinted>
  <dcterms:created xsi:type="dcterms:W3CDTF">2012-12-11T20:36:24Z</dcterms:created>
  <dcterms:modified xsi:type="dcterms:W3CDTF">2023-01-15T19:46:49Z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