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0FF9BAE2-30F4-4D2F-9344-E20E619848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M33" i="1"/>
  <c r="L33" i="1"/>
  <c r="M32" i="1"/>
  <c r="L32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K37" i="1" l="1"/>
  <c r="J37" i="1"/>
  <c r="I37" i="1"/>
  <c r="H37" i="1"/>
  <c r="G37" i="1"/>
  <c r="K26" i="1"/>
  <c r="J26" i="1"/>
  <c r="I26" i="1"/>
  <c r="H26" i="1"/>
  <c r="G26" i="1"/>
  <c r="M37" i="1" l="1"/>
  <c r="M31" i="1"/>
  <c r="M26" i="1"/>
  <c r="M9" i="1"/>
  <c r="K39" i="1"/>
  <c r="I39" i="1"/>
  <c r="H39" i="1"/>
  <c r="J39" i="1"/>
  <c r="G39" i="1"/>
  <c r="L37" i="1"/>
  <c r="L31" i="1"/>
  <c r="L26" i="1"/>
  <c r="L9" i="1"/>
  <c r="L39" i="1" l="1"/>
  <c r="M39" i="1"/>
</calcChain>
</file>

<file path=xl/sharedStrings.xml><?xml version="1.0" encoding="utf-8"?>
<sst xmlns="http://schemas.openxmlformats.org/spreadsheetml/2006/main" count="83" uniqueCount="47">
  <si>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</si>
  <si>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</si>
  <si>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</si>
  <si>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</si>
  <si>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</si>
  <si>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</si>
  <si>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</si>
  <si>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</si>
  <si>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</si>
  <si>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</si>
  <si>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</si>
  <si>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</si>
  <si>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</si>
  <si>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</si>
  <si>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</si>
  <si>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</si>
  <si>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</si>
  <si>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</si>
  <si>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</si>
  <si>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</si>
  <si>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</si>
  <si>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E0021</t>
  </si>
  <si>
    <t>CONTRIBUIR AL EFICIENTE MANEJO DEL AGUA</t>
  </si>
  <si>
    <t>Muebles de oficina y estantería</t>
  </si>
  <si>
    <t>Computadoras y equipo periférico</t>
  </si>
  <si>
    <t>Otros mobiliarios y equipos de administración</t>
  </si>
  <si>
    <t>Camaras fotograficas y de video</t>
  </si>
  <si>
    <t>Equipo para uso médico dental y para laboratorio</t>
  </si>
  <si>
    <t>Automóviles y camiones</t>
  </si>
  <si>
    <t>Otro equipo de transporte</t>
  </si>
  <si>
    <t>Equipo de defensa y de seguridad</t>
  </si>
  <si>
    <t>Maquinaria y equipo industrial</t>
  </si>
  <si>
    <t>Sistemas de aire acondicionado calefacción y refr</t>
  </si>
  <si>
    <t>Equipo de comunicación y telecomunicacion</t>
  </si>
  <si>
    <t>Terrenos</t>
  </si>
  <si>
    <t>Software</t>
  </si>
  <si>
    <t>Concesiones</t>
  </si>
  <si>
    <t>Licencias informaticas e intelectuales</t>
  </si>
  <si>
    <t>Construcción de vías de comunicación</t>
  </si>
  <si>
    <t>Edificación no habitacional</t>
  </si>
  <si>
    <t>P0001</t>
  </si>
  <si>
    <t>PROGRAMA DE MANTENIMIENTO EJECUTADO A REDES DE DIS</t>
  </si>
  <si>
    <t>Constr de obras p abastecde agua petróleo gas</t>
  </si>
  <si>
    <t>ESTUDIOS FORMULACION Y EVALUAC DE PROYECTOS PRODUC</t>
  </si>
  <si>
    <t xml:space="preserve">                     -  </t>
  </si>
  <si>
    <t xml:space="preserve"> $                  -  </t>
  </si>
  <si>
    <t>Sistema Municipal de Agua Potable y Alcantarillados de Moroleón, Gto.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</si>
</sst>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8" fontId="8" fillId="0" borderId="0" xfId="1" applyNumberFormat="1" applyFont="1" applyFill="1" applyBorder="1" applyAlignment="1" applyProtection="1">
      <alignment vertical="top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1"/>
  <sheetViews>
    <sheetView tabSelected="1" workbookViewId="0">
      <selection activeCell="B2" sqref="B2:C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8" width="11.7109375" style="1" bestFit="1" customWidth="1"/>
    <col min="9" max="9" width="12.140625" style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46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24.7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v>1</v>
      </c>
      <c r="H9" s="91">
        <v>1</v>
      </c>
      <c r="I9" s="91">
        <v>63085</v>
      </c>
      <c r="J9" s="91">
        <v>13655.18</v>
      </c>
      <c r="K9" s="91">
        <v>13655.18</v>
      </c>
      <c r="L9" s="37">
        <f t="shared" ref="L9:L23" si="0">IFERROR(K9/H9,0)</f>
        <v>13655.18</v>
      </c>
      <c r="M9" s="38">
        <f t="shared" ref="M9:M23" si="1">IFERROR(K9/I9,0)</f>
        <v>0.2164568439407149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v>1</v>
      </c>
      <c r="H10" s="91">
        <v>1</v>
      </c>
      <c r="I10" s="91">
        <v>149121</v>
      </c>
      <c r="J10" s="91">
        <v>44917.26</v>
      </c>
      <c r="K10" s="91">
        <v>44917.26</v>
      </c>
      <c r="L10" s="37">
        <f t="shared" si="0"/>
        <v>44917.26</v>
      </c>
      <c r="M10" s="38">
        <f t="shared" si="1"/>
        <v>0.30121351117548839</v>
      </c>
    </row>
    <row r="11" spans="2:13" x14ac:dyDescent="0.2">
      <c r="B11" s="32"/>
      <c r="C11" s="33"/>
      <c r="D11" s="34"/>
      <c r="E11" s="29">
        <v>5191</v>
      </c>
      <c r="F11" s="30" t="s">
        <v>25</v>
      </c>
      <c r="G11" s="35" t="s">
        <v>44</v>
      </c>
      <c r="H11" s="36" t="s">
        <v>45</v>
      </c>
      <c r="I11" s="91">
        <v>36300</v>
      </c>
      <c r="J11" s="91">
        <v>12629.3</v>
      </c>
      <c r="K11" s="91">
        <v>12629.3</v>
      </c>
      <c r="L11" s="37">
        <f t="shared" si="0"/>
        <v>0</v>
      </c>
      <c r="M11" s="38">
        <f t="shared" si="1"/>
        <v>0.34791460055096418</v>
      </c>
    </row>
    <row r="12" spans="2:13" x14ac:dyDescent="0.2">
      <c r="B12" s="32"/>
      <c r="C12" s="33"/>
      <c r="D12" s="34"/>
      <c r="E12" s="29">
        <v>5231</v>
      </c>
      <c r="F12" s="30" t="s">
        <v>26</v>
      </c>
      <c r="G12" s="35" t="s">
        <v>44</v>
      </c>
      <c r="H12" s="36" t="s">
        <v>45</v>
      </c>
      <c r="I12" s="91">
        <v>6214</v>
      </c>
      <c r="J12" s="36" t="s">
        <v>45</v>
      </c>
      <c r="K12" s="36" t="s">
        <v>45</v>
      </c>
      <c r="L12" s="37">
        <f t="shared" si="0"/>
        <v>0</v>
      </c>
      <c r="M12" s="38">
        <f t="shared" si="1"/>
        <v>0</v>
      </c>
    </row>
    <row r="13" spans="2:13" x14ac:dyDescent="0.2">
      <c r="B13" s="32"/>
      <c r="C13" s="33"/>
      <c r="D13" s="34"/>
      <c r="E13" s="29">
        <v>5311</v>
      </c>
      <c r="F13" s="30" t="s">
        <v>27</v>
      </c>
      <c r="G13" s="35" t="s">
        <v>44</v>
      </c>
      <c r="H13" s="36" t="s">
        <v>45</v>
      </c>
      <c r="I13" s="91">
        <v>5715</v>
      </c>
      <c r="J13" s="36" t="s">
        <v>45</v>
      </c>
      <c r="K13" s="36" t="s">
        <v>45</v>
      </c>
      <c r="L13" s="37">
        <f t="shared" si="0"/>
        <v>0</v>
      </c>
      <c r="M13" s="38">
        <f t="shared" si="1"/>
        <v>0</v>
      </c>
    </row>
    <row r="14" spans="2:13" x14ac:dyDescent="0.2">
      <c r="B14" s="32"/>
      <c r="C14" s="33"/>
      <c r="D14" s="34"/>
      <c r="E14" s="29">
        <v>5411</v>
      </c>
      <c r="F14" s="30" t="s">
        <v>28</v>
      </c>
      <c r="G14" s="35">
        <v>1</v>
      </c>
      <c r="H14" s="91">
        <v>1</v>
      </c>
      <c r="I14" s="91">
        <v>1560995</v>
      </c>
      <c r="J14" s="36" t="s">
        <v>45</v>
      </c>
      <c r="K14" s="36" t="s">
        <v>45</v>
      </c>
      <c r="L14" s="37">
        <f t="shared" si="0"/>
        <v>0</v>
      </c>
      <c r="M14" s="38">
        <f t="shared" si="1"/>
        <v>0</v>
      </c>
    </row>
    <row r="15" spans="2:13" x14ac:dyDescent="0.2">
      <c r="B15" s="32"/>
      <c r="C15" s="33"/>
      <c r="D15" s="34"/>
      <c r="E15" s="29">
        <v>5491</v>
      </c>
      <c r="F15" s="30" t="s">
        <v>29</v>
      </c>
      <c r="G15" s="35" t="s">
        <v>44</v>
      </c>
      <c r="H15" s="36" t="s">
        <v>45</v>
      </c>
      <c r="I15" s="91">
        <v>29959</v>
      </c>
      <c r="J15" s="36" t="s">
        <v>45</v>
      </c>
      <c r="K15" s="36" t="s">
        <v>45</v>
      </c>
      <c r="L15" s="37">
        <f t="shared" si="0"/>
        <v>0</v>
      </c>
      <c r="M15" s="38">
        <f t="shared" si="1"/>
        <v>0</v>
      </c>
    </row>
    <row r="16" spans="2:13" x14ac:dyDescent="0.2">
      <c r="B16" s="32"/>
      <c r="C16" s="33"/>
      <c r="D16" s="34"/>
      <c r="E16" s="29">
        <v>5511</v>
      </c>
      <c r="F16" s="30" t="s">
        <v>30</v>
      </c>
      <c r="G16" s="35" t="s">
        <v>44</v>
      </c>
      <c r="H16" s="36" t="s">
        <v>45</v>
      </c>
      <c r="I16" s="91">
        <v>18886</v>
      </c>
      <c r="J16" s="36" t="s">
        <v>45</v>
      </c>
      <c r="K16" s="36" t="s">
        <v>45</v>
      </c>
      <c r="L16" s="37">
        <f t="shared" si="0"/>
        <v>0</v>
      </c>
      <c r="M16" s="38">
        <f t="shared" si="1"/>
        <v>0</v>
      </c>
    </row>
    <row r="17" spans="2:13" x14ac:dyDescent="0.2">
      <c r="B17" s="32"/>
      <c r="C17" s="33"/>
      <c r="D17" s="34"/>
      <c r="E17" s="29">
        <v>5621</v>
      </c>
      <c r="F17" s="30" t="s">
        <v>31</v>
      </c>
      <c r="G17" s="35" t="s">
        <v>44</v>
      </c>
      <c r="H17" s="36" t="s">
        <v>45</v>
      </c>
      <c r="I17" s="91">
        <v>648511</v>
      </c>
      <c r="J17" s="36" t="s">
        <v>45</v>
      </c>
      <c r="K17" s="36" t="s">
        <v>45</v>
      </c>
      <c r="L17" s="37">
        <f t="shared" si="0"/>
        <v>0</v>
      </c>
      <c r="M17" s="38">
        <f t="shared" si="1"/>
        <v>0</v>
      </c>
    </row>
    <row r="18" spans="2:13" x14ac:dyDescent="0.2">
      <c r="B18" s="32"/>
      <c r="C18" s="33"/>
      <c r="D18" s="34"/>
      <c r="E18" s="29">
        <v>5641</v>
      </c>
      <c r="F18" s="30" t="s">
        <v>32</v>
      </c>
      <c r="G18" s="35" t="s">
        <v>44</v>
      </c>
      <c r="H18" s="36" t="s">
        <v>45</v>
      </c>
      <c r="I18" s="91">
        <v>9790</v>
      </c>
      <c r="J18" s="36" t="s">
        <v>45</v>
      </c>
      <c r="K18" s="36" t="s">
        <v>45</v>
      </c>
      <c r="L18" s="37">
        <f t="shared" si="0"/>
        <v>0</v>
      </c>
      <c r="M18" s="38">
        <f t="shared" si="1"/>
        <v>0</v>
      </c>
    </row>
    <row r="19" spans="2:13" x14ac:dyDescent="0.2">
      <c r="B19" s="32"/>
      <c r="C19" s="33"/>
      <c r="D19" s="34"/>
      <c r="E19" s="29">
        <v>5651</v>
      </c>
      <c r="F19" s="30" t="s">
        <v>33</v>
      </c>
      <c r="G19" s="35" t="s">
        <v>44</v>
      </c>
      <c r="H19" s="36" t="s">
        <v>45</v>
      </c>
      <c r="I19" s="91">
        <v>6856</v>
      </c>
      <c r="J19" s="91">
        <v>2223.27</v>
      </c>
      <c r="K19" s="91">
        <v>2223.27</v>
      </c>
      <c r="L19" s="37">
        <f t="shared" si="0"/>
        <v>0</v>
      </c>
      <c r="M19" s="38">
        <f t="shared" si="1"/>
        <v>0.32428092182030338</v>
      </c>
    </row>
    <row r="20" spans="2:13" x14ac:dyDescent="0.2">
      <c r="B20" s="32"/>
      <c r="C20" s="33"/>
      <c r="D20" s="34"/>
      <c r="E20" s="29">
        <v>5811</v>
      </c>
      <c r="F20" s="30" t="s">
        <v>34</v>
      </c>
      <c r="G20" s="35">
        <f t="shared" ref="G9:G23" si="2">+H20</f>
        <v>0</v>
      </c>
      <c r="H20" s="36">
        <v>0</v>
      </c>
      <c r="I20" s="36">
        <v>1</v>
      </c>
      <c r="J20" s="36">
        <v>0</v>
      </c>
      <c r="K20" s="36">
        <v>0</v>
      </c>
      <c r="L20" s="37">
        <f t="shared" si="0"/>
        <v>0</v>
      </c>
      <c r="M20" s="38">
        <f t="shared" si="1"/>
        <v>0</v>
      </c>
    </row>
    <row r="21" spans="2:13" x14ac:dyDescent="0.2">
      <c r="B21" s="32"/>
      <c r="C21" s="33"/>
      <c r="D21" s="34"/>
      <c r="E21" s="29">
        <v>5911</v>
      </c>
      <c r="F21" s="30" t="s">
        <v>35</v>
      </c>
      <c r="G21" s="35">
        <f t="shared" si="2"/>
        <v>0</v>
      </c>
      <c r="H21" s="36">
        <v>0</v>
      </c>
      <c r="I21" s="36">
        <v>5711</v>
      </c>
      <c r="J21" s="36">
        <v>0</v>
      </c>
      <c r="K21" s="36">
        <v>0</v>
      </c>
      <c r="L21" s="37">
        <f t="shared" si="0"/>
        <v>0</v>
      </c>
      <c r="M21" s="38">
        <f t="shared" si="1"/>
        <v>0</v>
      </c>
    </row>
    <row r="22" spans="2:13" x14ac:dyDescent="0.2">
      <c r="B22" s="32"/>
      <c r="C22" s="33"/>
      <c r="D22" s="34"/>
      <c r="E22" s="29">
        <v>5951</v>
      </c>
      <c r="F22" s="30" t="s">
        <v>36</v>
      </c>
      <c r="G22" s="35">
        <f t="shared" si="2"/>
        <v>0</v>
      </c>
      <c r="H22" s="36">
        <v>0</v>
      </c>
      <c r="I22" s="36">
        <v>1</v>
      </c>
      <c r="J22" s="36">
        <v>0</v>
      </c>
      <c r="K22" s="36">
        <v>0</v>
      </c>
      <c r="L22" s="37">
        <f t="shared" si="0"/>
        <v>0</v>
      </c>
      <c r="M22" s="38">
        <f t="shared" si="1"/>
        <v>0</v>
      </c>
    </row>
    <row r="23" spans="2:13" x14ac:dyDescent="0.2">
      <c r="B23" s="32"/>
      <c r="C23" s="33"/>
      <c r="D23" s="34"/>
      <c r="E23" s="29">
        <v>5971</v>
      </c>
      <c r="F23" s="30" t="s">
        <v>37</v>
      </c>
      <c r="G23" s="35">
        <f t="shared" si="2"/>
        <v>0</v>
      </c>
      <c r="H23" s="36">
        <v>0</v>
      </c>
      <c r="I23" s="36">
        <v>7043</v>
      </c>
      <c r="J23" s="36">
        <v>0</v>
      </c>
      <c r="K23" s="36">
        <v>0</v>
      </c>
      <c r="L23" s="37">
        <f t="shared" si="0"/>
        <v>0</v>
      </c>
      <c r="M23" s="38">
        <f t="shared" si="1"/>
        <v>0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88" t="s">
        <v>14</v>
      </c>
      <c r="C26" s="89"/>
      <c r="D26" s="89"/>
      <c r="E26" s="89"/>
      <c r="F26" s="89"/>
      <c r="G26" s="7">
        <f>SUM(G9:G23)</f>
        <v>3</v>
      </c>
      <c r="H26" s="7">
        <f>SUM(H9:H23)</f>
        <v>3</v>
      </c>
      <c r="I26" s="7">
        <f>SUM(I9:I23)</f>
        <v>2548188</v>
      </c>
      <c r="J26" s="7">
        <f>SUM(J9:J23)</f>
        <v>73425.010000000009</v>
      </c>
      <c r="K26" s="7">
        <f>SUM(K9:K23)</f>
        <v>73425.010000000009</v>
      </c>
      <c r="L26" s="8">
        <f>IFERROR(K26/H26,0)</f>
        <v>24475.003333333338</v>
      </c>
      <c r="M26" s="9">
        <f>IFERROR(K26/I26,0)</f>
        <v>2.8814596882176673E-2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90" t="s">
        <v>15</v>
      </c>
      <c r="C28" s="87"/>
      <c r="D28" s="87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87" t="s">
        <v>16</v>
      </c>
      <c r="D29" s="87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21</v>
      </c>
      <c r="C31" s="33"/>
      <c r="D31" s="27" t="s">
        <v>22</v>
      </c>
      <c r="E31" s="43">
        <v>6151</v>
      </c>
      <c r="F31" s="27" t="s">
        <v>38</v>
      </c>
      <c r="G31" s="35" t="s">
        <v>44</v>
      </c>
      <c r="H31" s="36" t="s">
        <v>45</v>
      </c>
      <c r="I31" s="91">
        <v>1</v>
      </c>
      <c r="J31" s="36" t="s">
        <v>45</v>
      </c>
      <c r="K31" s="36" t="s">
        <v>45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27"/>
      <c r="E32" s="43">
        <v>6221</v>
      </c>
      <c r="F32" s="27" t="s">
        <v>39</v>
      </c>
      <c r="G32" s="35">
        <v>1</v>
      </c>
      <c r="H32" s="91">
        <v>1</v>
      </c>
      <c r="I32" s="91">
        <v>416774</v>
      </c>
      <c r="J32" s="36" t="s">
        <v>45</v>
      </c>
      <c r="K32" s="36" t="s">
        <v>45</v>
      </c>
      <c r="L32" s="37">
        <f>IFERROR(K32/H32,0)</f>
        <v>0</v>
      </c>
      <c r="M32" s="38">
        <f>IFERROR(K32/I32,0)</f>
        <v>0</v>
      </c>
    </row>
    <row r="33" spans="2:13" ht="22.5" x14ac:dyDescent="0.2">
      <c r="B33" s="32" t="s">
        <v>40</v>
      </c>
      <c r="C33" s="33"/>
      <c r="D33" s="27" t="s">
        <v>41</v>
      </c>
      <c r="E33" s="43">
        <v>6231</v>
      </c>
      <c r="F33" s="27" t="s">
        <v>42</v>
      </c>
      <c r="G33" s="35">
        <v>5159488</v>
      </c>
      <c r="H33" s="91">
        <v>5159488</v>
      </c>
      <c r="I33" s="91">
        <v>34965000</v>
      </c>
      <c r="J33" s="91">
        <v>8600000</v>
      </c>
      <c r="K33" s="91">
        <v>8600000</v>
      </c>
      <c r="L33" s="37">
        <f>IFERROR(K33/H33,0)</f>
        <v>1.6668320577545679</v>
      </c>
      <c r="M33" s="38">
        <f>IFERROR(K33/I33,0)</f>
        <v>0.24596024596024596</v>
      </c>
    </row>
    <row r="34" spans="2:13" ht="22.5" x14ac:dyDescent="0.2">
      <c r="B34" s="32"/>
      <c r="C34" s="33"/>
      <c r="D34" s="27"/>
      <c r="E34" s="43">
        <v>6311</v>
      </c>
      <c r="F34" s="27" t="s">
        <v>43</v>
      </c>
      <c r="G34" s="35">
        <v>1</v>
      </c>
      <c r="H34" s="91">
        <v>1</v>
      </c>
      <c r="I34" s="91">
        <v>3750001</v>
      </c>
      <c r="J34" s="91">
        <v>17241.38</v>
      </c>
      <c r="K34" s="91">
        <v>17241.38</v>
      </c>
      <c r="L34" s="37">
        <f>IFERROR(K34/H34,0)</f>
        <v>17241.38</v>
      </c>
      <c r="M34" s="38">
        <f>IFERROR(K34/I34,0)</f>
        <v>4.5977001072799719E-3</v>
      </c>
    </row>
    <row r="35" spans="2:13" x14ac:dyDescent="0.2">
      <c r="B35" s="32"/>
      <c r="C35" s="33"/>
      <c r="D35" s="27"/>
      <c r="E35" s="43"/>
      <c r="F35" s="27"/>
      <c r="G35" s="44"/>
      <c r="H35" s="44"/>
      <c r="I35" s="44"/>
      <c r="J35" s="44"/>
      <c r="K35" s="44"/>
      <c r="L35" s="41"/>
      <c r="M35" s="42"/>
    </row>
    <row r="36" spans="2:13" x14ac:dyDescent="0.2">
      <c r="B36" s="47"/>
      <c r="C36" s="48"/>
      <c r="D36" s="49"/>
      <c r="E36" s="50"/>
      <c r="F36" s="49"/>
      <c r="G36" s="49"/>
      <c r="H36" s="49"/>
      <c r="I36" s="49"/>
      <c r="J36" s="49"/>
      <c r="K36" s="49"/>
      <c r="L36" s="49"/>
      <c r="M36" s="51"/>
    </row>
    <row r="37" spans="2:13" x14ac:dyDescent="0.2">
      <c r="B37" s="88" t="s">
        <v>17</v>
      </c>
      <c r="C37" s="89"/>
      <c r="D37" s="89"/>
      <c r="E37" s="89"/>
      <c r="F37" s="89"/>
      <c r="G37" s="7">
        <f>SUM(G31:G34)</f>
        <v>5159490</v>
      </c>
      <c r="H37" s="7">
        <f>SUM(H31:H34)</f>
        <v>5159490</v>
      </c>
      <c r="I37" s="7">
        <f>SUM(I31:I34)</f>
        <v>39131776</v>
      </c>
      <c r="J37" s="7">
        <f>SUM(J31:J34)</f>
        <v>8617241.3800000008</v>
      </c>
      <c r="K37" s="7">
        <f>SUM(K31:K34)</f>
        <v>8617241.3800000008</v>
      </c>
      <c r="L37" s="8">
        <f>IFERROR(K37/H37,0)</f>
        <v>1.6701730946275699</v>
      </c>
      <c r="M37" s="9">
        <f>IFERROR(K37/I37,0)</f>
        <v>0.22021084297323998</v>
      </c>
    </row>
    <row r="38" spans="2:13" x14ac:dyDescent="0.2">
      <c r="B38" s="4"/>
      <c r="C38" s="5"/>
      <c r="D38" s="2"/>
      <c r="E38" s="6"/>
      <c r="F38" s="2"/>
      <c r="G38" s="2"/>
      <c r="H38" s="2"/>
      <c r="I38" s="2"/>
      <c r="J38" s="2"/>
      <c r="K38" s="2"/>
      <c r="L38" s="2"/>
      <c r="M38" s="3"/>
    </row>
    <row r="39" spans="2:13" x14ac:dyDescent="0.2">
      <c r="B39" s="75" t="s">
        <v>18</v>
      </c>
      <c r="C39" s="76"/>
      <c r="D39" s="76"/>
      <c r="E39" s="76"/>
      <c r="F39" s="76"/>
      <c r="G39" s="10">
        <f>+G26+G37</f>
        <v>5159493</v>
      </c>
      <c r="H39" s="10">
        <f>+H26+H37</f>
        <v>5159493</v>
      </c>
      <c r="I39" s="10">
        <f>+I26+I37</f>
        <v>41679964</v>
      </c>
      <c r="J39" s="10">
        <f>+J26+J37</f>
        <v>8690666.3900000006</v>
      </c>
      <c r="K39" s="10">
        <f>+K26+K37</f>
        <v>8690666.3900000006</v>
      </c>
      <c r="L39" s="11">
        <f>IFERROR(K39/H39,0)</f>
        <v>1.6844031748855945</v>
      </c>
      <c r="M39" s="12">
        <f>IFERROR(K39/I39,0)</f>
        <v>0.20850945048800906</v>
      </c>
    </row>
    <row r="40" spans="2:13" x14ac:dyDescent="0.2">
      <c r="B40" s="13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6"/>
    </row>
    <row r="41" spans="2:13" ht="15" x14ac:dyDescent="0.25">
      <c r="B41" s="17" t="s">
        <v>19</v>
      </c>
      <c r="C41" s="17"/>
      <c r="D41" s="18"/>
      <c r="E41" s="19"/>
      <c r="F41" s="18"/>
      <c r="G41" s="18"/>
      <c r="H41" s="18"/>
    </row>
  </sheetData>
  <mergeCells count="22">
    <mergeCell ref="B39:F39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37:F37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Server</cp:lastModifiedBy>
  <cp:lastPrinted>2022-04-18T17:46:50Z</cp:lastPrinted>
  <dcterms:created xsi:type="dcterms:W3CDTF">2020-08-06T19:52:58Z</dcterms:created>
  <dcterms:modified xsi:type="dcterms:W3CDTF">2022-07-18T19:38:14Z</dcterms:modified>
</cp:coreProperties>
</file>