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1\OFS\2104-AWA-MMOR\"/>
    </mc:Choice>
  </mc:AlternateContent>
  <xr:revisionPtr revIDLastSave="0" documentId="13_ncr:1_{3254AC63-E558-4B45-887A-3D499183A7BC}" xr6:coauthVersionLast="45" xr6:coauthVersionMax="45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91029"/>
</workbook>
</file>

<file path=xl/calcChain.xml><?xml version="1.0" encoding="utf-8"?>
<calcChain xmlns="http://schemas.openxmlformats.org/spreadsheetml/2006/main">
  <c r="F23" i="65" l="1"/>
  <c r="F24" i="65"/>
  <c r="E24" i="65"/>
  <c r="D23" i="65"/>
  <c r="C7" i="64"/>
  <c r="C39" i="64"/>
  <c r="C69" i="62"/>
  <c r="C67" i="62"/>
  <c r="C62" i="62"/>
  <c r="C61" i="62" s="1"/>
  <c r="D61" i="62"/>
  <c r="D62" i="62"/>
  <c r="C80" i="59"/>
  <c r="E68" i="59"/>
  <c r="D68" i="59"/>
  <c r="E66" i="59"/>
  <c r="D66" i="59"/>
  <c r="E63" i="59" l="1"/>
  <c r="D63" i="59"/>
  <c r="E62" i="59"/>
  <c r="D62" i="59"/>
  <c r="E54" i="59"/>
  <c r="D54" i="59"/>
  <c r="E74" i="59" l="1"/>
  <c r="C93" i="62" l="1"/>
  <c r="C113" i="62"/>
  <c r="D20" i="62"/>
  <c r="D43" i="62" s="1"/>
  <c r="D28" i="62"/>
  <c r="D37" i="62"/>
  <c r="C43" i="62"/>
  <c r="A1" i="59" l="1"/>
  <c r="A1" i="64" s="1"/>
  <c r="A1" i="63" l="1"/>
  <c r="E1" i="62" l="1"/>
  <c r="E2" i="62"/>
  <c r="E3" i="62"/>
  <c r="D113" i="62" l="1"/>
  <c r="E1" i="61" l="1"/>
  <c r="H1" i="59"/>
  <c r="E3" i="61"/>
  <c r="E2" i="61"/>
  <c r="E3" i="60"/>
  <c r="C15" i="63" l="1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20" i="63" l="1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<sst xmlns="http://schemas.openxmlformats.org/spreadsheetml/2006/main" count="907" uniqueCount="653">
  <si>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</si>
  <si>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</si>
  <si>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</si>
  <si>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</si>
  <si>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</si>
  <si>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</si>
  <si>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</si>
  <si>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</si>
  <si>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</si>
  <si>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</si>
  <si>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</si>
  <si>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</si>
  <si>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</si>
  <si>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</si>
  <si>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</si>
  <si>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</si>
  <si>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</si>
  <si>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</si>
  <si>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</si>
  <si>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</si>
  <si>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</si>
  <si>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</si>
  <si>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</si>
  <si>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</si>
  <si>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</si>
  <si>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</si>
  <si>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</si>
  <si>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</si>
  <si>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</si>
  <si>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</si>
  <si>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</si>
  <si>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</si>
  <si>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</si>
  <si>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</si>
  <si>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</si>
  <si>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</si>
  <si>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</si>
  <si>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</si>
  <si>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</si>
  <si>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</si>
  <si>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</si>
  <si>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</si>
  <si>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</si>
  <si>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</si>
  <si>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</si>
  <si>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</si>
  <si>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</si>
  <si>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</si>
  <si>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</si>
  <si>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</si>
  <si>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</si>
  <si>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</si>
  <si>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</si>
  <si>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</si>
  <si>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</si>
  <si>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</si>
  <si>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</si>
  <si>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</si>
  <si>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</si>
  <si>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</si>
  <si>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</si>
  <si>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</si>
  <si>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</si>
  <si>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</si>
  <si>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</si>
  <si>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</si>
  <si>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</si>
  <si>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</si>
  <si>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</si>
  <si>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</si>
  <si>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</si>
  <si>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</si>
  <si>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</si>
  <si>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</si>
  <si>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</si>
  <si>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</si>
  <si>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</si>
  <si>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</si>
  <si>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</si>
  <si>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</si>
  <si>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</si>
  <si>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</si>
  <si>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</si>
  <si>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</si>
  <si>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</si>
  <si>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</si>
  <si>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</si>
  <si>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</si>
  <si>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</si>
  <si>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</si>
  <si>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</si>
  <si>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</si>
  <si>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</si>
  <si>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</si>
  <si>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</si>
  <si>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</si>
  <si>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</si>
  <si>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</si>
  <si>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</si>
  <si>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</si>
  <si>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</si>
  <si>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</si>
  <si>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</si>
  <si>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</si>
  <si>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</si>
  <si>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</si>
  <si>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</si>
  <si>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</si>
  <si>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</si>
  <si>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</si>
  <si>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</si>
  <si>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</si>
  <si>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</si>
  <si>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</si>
  <si>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</si>
  <si>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</si>
  <si>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</si>
  <si>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</si>
  <si>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</si>
  <si>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</si>
  <si>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</si>
  <si>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</si>
  <si>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</si>
  <si>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</si>
  <si>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</si>
  <si>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</si>
  <si>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</si>
  <si>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</si>
  <si>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</si>
  <si>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</si>
  <si>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</si>
  <si>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</si>
  <si>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</si>
  <si>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</si>
  <si>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</si>
  <si>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</si>
  <si>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</si>
  <si>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</si>
  <si>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</si>
  <si>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</si>
  <si>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</si>
  <si>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</si>
  <si>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</si>
  <si>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</si>
  <si>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</si>
  <si>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</si>
  <si>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</si>
  <si>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</si>
  <si>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</si>
  <si>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</si>
  <si>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</si>
  <si>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</si>
  <si>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</si>
  <si>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</si>
  <si>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</si>
  <si>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</si>
  <si>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</si>
  <si>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</si>
  <si>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</si>
  <si>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</si>
  <si>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</si>
  <si>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</si>
  <si>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</si>
  <si>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</si>
  <si>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</si>
  <si>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</si>
  <si>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</si>
  <si>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</si>
  <si>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</si>
  <si>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</si>
  <si>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</si>
  <si>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</si>
  <si>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</si>
  <si>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</si>
  <si>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</si>
  <si>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</si>
  <si>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</si>
  <si>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</si>
  <si>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</si>
  <si>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</si>
  <si>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</si>
  <si>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</si>
  <si>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</si>
  <si>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</si>
  <si>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</si>
  <si>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</si>
  <si>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</si>
  <si>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</si>
  <si>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</si>
  <si>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</si>
  <si>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</si>
  <si>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</si>
  <si>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</si>
  <si>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</si>
  <si>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</si>
  <si>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</si>
  <si>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</si>
  <si>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</si>
  <si>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</si>
  <si>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</si>
  <si>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</si>
  <si>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</si>
  <si>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</si>
  <si>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</si>
  <si>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</si>
  <si>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</si>
  <si>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</si>
  <si>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</si>
  <si>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</si>
  <si>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</si>
  <si>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</si>
  <si>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</si>
  <si>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</si>
  <si>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</si>
  <si>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</si>
  <si>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</si>
  <si>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</si>
  <si>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</si>
  <si>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</si>
  <si>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</si>
  <si>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</si>
  <si>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</si>
  <si>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</si>
  <si>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</si>
  <si>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</si>
  <si>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</si>
  <si>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</si>
  <si>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</si>
  <si>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</si>
  <si>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</si>
  <si>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</si>
  <si>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</si>
  <si>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</si>
  <si>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</si>
  <si>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</si>
  <si>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</si>
  <si>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</si>
  <si>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</si>
  <si>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</si>
  <si>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</si>
  <si>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</si>
  <si>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</si>
  <si>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</si>
  <si>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</si>
  <si>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</si>
  <si>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</si>
  <si>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</si>
  <si>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</si>
  <si>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</si>
  <si>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</si>
  <si>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</si>
  <si>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</si>
  <si>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</si>
  <si>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</si>
  <si>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</si>
  <si>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</si>
  <si>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</si>
  <si>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</si>
  <si>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</si>
  <si>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</si>
  <si>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</si>
  <si>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</si>
  <si>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</si>
  <si>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</si>
  <si>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</si>
  <si>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</si>
  <si>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</si>
  <si>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</si>
  <si>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</si>
  <si>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</si>
  <si>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</si>
  <si>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</si>
  <si>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</si>
  <si>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</si>
  <si>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</si>
  <si>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</si>
  <si>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</si>
  <si>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</si>
  <si>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</si>
  <si>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</si>
  <si>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</si>
  <si>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</si>
  <si>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</si>
  <si>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</si>
  <si>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</si>
  <si>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</si>
  <si>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</si>
  <si>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</si>
  <si>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</si>
  <si>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</si>
  <si>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</si>
  <si>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</si>
  <si>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</si>
  <si>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</si>
  <si>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</si>
  <si>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</si>
  <si>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</si>
  <si>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</si>
  <si>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</si>
  <si>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</si>
  <si>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</si>
  <si>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</si>
  <si>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</si>
  <si>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</si>
  <si>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</si>
  <si>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</si>
  <si>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</si>
  <si>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</si>
  <si>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</si>
  <si>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</si>
  <si>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</si>
  <si>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</si>
  <si>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</si>
  <si>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</si>
  <si>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</si>
  <si>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</si>
  <si>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</si>
  <si>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</si>
  <si>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</si>
  <si>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</si>
  <si>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</si>
  <si>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</si>
  <si>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</si>
  <si>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</si>
  <si>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</si>
  <si>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</si>
  <si>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</si>
  <si>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</si>
  <si>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</si>
  <si>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</si>
  <si>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</si>
  <si>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</si>
  <si>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</si>
  <si>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</si>
  <si>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</si>
  <si>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</si>
  <si>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</si>
  <si>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</si>
  <si>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</si>
  <si>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</si>
  <si>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</si>
  <si>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</si>
  <si>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</si>
  <si>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</si>
  <si>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</si>
  <si>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</si>
  <si>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</si>
  <si>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</si>
  <si>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</si>
  <si>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</si>
  <si>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</si>
  <si>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</si>
  <si>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</si>
  <si>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</si>
  <si>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</si>
  <si>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</si>
  <si>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</si>
  <si>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</si>
  <si>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</si>
  <si>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</si>
  <si>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</si>
  <si>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</si>
  <si>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</si>
  <si>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</si>
  <si>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</si>
  <si>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</si>
  <si>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</si>
  <si>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</si>
  <si>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</si>
  <si>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</si>
  <si>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</si>
  <si>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</si>
  <si>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</si>
  <si>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</si>
  <si>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</si>
  <si>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</si>
  <si>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</si>
  <si>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</si>
  <si>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</si>
  <si>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</si>
  <si>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</si>
  <si>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</si>
  <si>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</si>
  <si>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</si>
  <si>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</si>
  <si>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</si>
  <si>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</si>
  <si>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</si>
  <si>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</si>
  <si>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</si>
  <si>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</si>
  <si>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</si>
  <si>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</si>
  <si>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</si>
  <si>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</si>
  <si>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</si>
  <si>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</si>
  <si>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</si>
  <si>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</si>
  <si>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</si>
  <si>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</si>
  <si>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</si>
  <si>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</si>
  <si>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</si>
  <si>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</si>
  <si>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</si>
  <si>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</si>
  <si>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</si>
  <si>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</si>
  <si>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</si>
  <si>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</si>
  <si>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</si>
  <si>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</si>
  <si>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</si>
  <si>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</si>
  <si>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</si>
  <si>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</si>
  <si>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</si>
  <si>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</si>
  <si>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</si>
  <si>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</si>
  <si>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</si>
  <si>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</si>
  <si>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</si>
  <si>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</si>
  <si>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</si>
  <si>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</si>
  <si>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</si>
  <si>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</si>
  <si>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</si>
  <si>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</si>
  <si>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</si>
  <si>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</si>
  <si>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</si>
  <si>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</si>
  <si>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</si>
  <si>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</si>
  <si>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</si>
  <si>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</si>
  <si>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</si>
  <si>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</si>
  <si>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</si>
  <si>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</si>
  <si>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</si>
  <si>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</si>
  <si>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</si>
  <si>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</si>
  <si>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</si>
  <si>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</si>
  <si>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</si>
  <si>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</si>
  <si>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</si>
  <si>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</si>
  <si>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</si>
  <si>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</si>
  <si>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</si>
  <si>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</si>
  <si>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</si>
  <si>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</si>
  <si>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</si>
  <si>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</si>
  <si>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</si>
  <si>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</si>
  <si>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</si>
  <si>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</si>
  <si>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</si>
  <si>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</si>
  <si>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</si>
  <si>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</si>
  <si>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</si>
  <si>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</si>
  <si>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</si>
  <si>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</si>
  <si>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</si>
  <si>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</si>
  <si>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</si>
  <si>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</si>
  <si>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</si>
  <si>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</si>
  <si>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</si>
  <si>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</si>
  <si>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</si>
  <si>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</si>
  <si>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</si>
  <si>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</si>
  <si>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</si>
  <si>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</si>
  <si>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</si>
  <si>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</si>
  <si>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</si>
  <si>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</si>
  <si>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</si>
  <si>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</si>
  <si>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</si>
  <si>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</si>
  <si>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</si>
  <si>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</si>
  <si>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</si>
  <si>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</si>
  <si>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</si>
  <si>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</si>
  <si>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</si>
  <si>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</si>
  <si>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</si>
  <si>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</si>
  <si>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</si>
  <si>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</si>
  <si>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</si>
  <si>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</si>
  <si>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</si>
  <si>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</si>
  <si>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</si>
  <si>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</si>
  <si>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</si>
  <si>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</si>
  <si>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</si>
  <si>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</si>
  <si>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</si>
  <si>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</si>
  <si>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</si>
  <si>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</si>
  <si>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</si>
  <si>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</si>
  <si>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</si>
  <si>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</si>
  <si>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</si>
  <si>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</si>
  <si>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</si>
  <si>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</si>
  <si>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</si>
  <si>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</si>
  <si>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</si>
  <si>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</si>
  <si>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</si>
  <si>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</si>
  <si>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</si>
  <si>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</si>
  <si>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</si>
  <si>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</si>
  <si>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</si>
  <si>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</si>
  <si>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</si>
  <si>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</si>
  <si>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</si>
  <si>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</si>
  <si>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</si>
  <si>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</si>
  <si>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</si>
  <si>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</si>
  <si>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</si>
  <si>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</si>
  <si>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</si>
  <si>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</si>
  <si>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</si>
  <si>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</si>
  <si>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</si>
  <si>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</si>
  <si>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</si>
  <si>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</si>
  <si>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</si>
  <si>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</si>
  <si>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</si>
  <si>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</si>
  <si>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</si>
  <si>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</si>
  <si>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</si>
  <si>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</si>
  <si>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</si>
  <si>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</si>
  <si>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</si>
  <si>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</si>
  <si>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</si>
  <si>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</si>
  <si>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</si>
  <si>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</si>
  <si>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</si>
  <si>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</si>
  <si>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</si>
  <si>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</si>
  <si>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</si>
  <si>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</si>
  <si>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</si>
  <si>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</si>
  <si>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</si>
  <si>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</si>
  <si>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</si>
  <si>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</si>
  <si>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</si>
  <si>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</si>
  <si>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</si>
  <si>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</si>
  <si>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</si>
  <si>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</si>
  <si>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</si>
  <si>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</si>
  <si>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</si>
  <si>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</si>
  <si>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</si>
  <si>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</si>
  <si>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</si>
  <si>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</si>
  <si>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</si>
  <si>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</si>
  <si>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</si>
  <si>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</si>
  <si>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</si>
  <si>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</si>
  <si>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</si>
  <si>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</si>
  <si>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</si>
  <si>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</si>
  <si>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</si>
  <si>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</si>
  <si>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</si>
  <si>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</si>
  <si>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</si>
  <si>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</si>
  <si>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</si>
  <si>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</si>
  <si>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</si>
  <si>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</si>
  <si>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</si>
  <si>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</si>
  <si>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</si>
  <si>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</si>
  <si>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</si>
  <si>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</si>
  <si>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</si>
  <si>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</si>
  <si>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</si>
  <si>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</si>
  <si>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</si>
  <si>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</si>
  <si>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</si>
  <si>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</si>
  <si>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</si>
  <si>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</si>
  <si>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</si>
  <si>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</si>
  <si>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</si>
  <si>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</si>
  <si>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</si>
  <si>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</si>
  <si>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</si>
  <si>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</si>
  <si>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</si>
  <si>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</si>
  <si>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</si>
  <si>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</si>
  <si>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</si>
  <si>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</si>
  <si>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Sistema Municipal de Agua Potable y Alcantarillado de Moroleón</t>
  </si>
  <si>
    <t>Correspondiente 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</si>
</sst>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8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4" fontId="8" fillId="0" borderId="0" xfId="10" applyNumberFormat="1" applyFont="1"/>
    <xf numFmtId="0" fontId="16" fillId="5" borderId="0" xfId="9" applyFont="1" applyFill="1"/>
    <xf numFmtId="0" fontId="17" fillId="6" borderId="0" xfId="9" applyFont="1" applyFill="1"/>
    <xf numFmtId="0" fontId="13" fillId="0" borderId="0" xfId="9" applyFont="1"/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3" fillId="0" borderId="0" xfId="9" applyNumberFormat="1" applyFont="1"/>
    <xf numFmtId="4" fontId="13" fillId="0" borderId="0" xfId="9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2 2" xfId="17" xr:uid="{00000000-0005-0000-0000-000003000000}"/>
    <cellStyle name="Millares 2 3" xfId="14" xr:uid="{00000000-0005-0000-0000-000004000000}"/>
    <cellStyle name="Millares 2 4" xfId="16" xr:uid="{00000000-0005-0000-0000-000005000000}"/>
    <cellStyle name="Normal" xfId="0" builtinId="0"/>
    <cellStyle name="Normal 2" xfId="2" xr:uid="{00000000-0005-0000-0000-000007000000}"/>
    <cellStyle name="Normal 2 2" xfId="3" xr:uid="{00000000-0005-0000-0000-000008000000}"/>
    <cellStyle name="Normal 2 3" xfId="9" xr:uid="{00000000-0005-0000-0000-000009000000}"/>
    <cellStyle name="Normal 3" xfId="8" xr:uid="{00000000-0005-0000-0000-00000A000000}"/>
    <cellStyle name="Normal 3 2" xfId="10" xr:uid="{00000000-0005-0000-0000-00000B000000}"/>
    <cellStyle name="Normal 3 2 2" xfId="13" xr:uid="{00000000-0005-0000-0000-00000C000000}"/>
    <cellStyle name="Normal 3 3" xfId="12" xr:uid="{00000000-0005-0000-0000-00000D000000}"/>
    <cellStyle name="Normal 4" xfId="4" xr:uid="{00000000-0005-0000-0000-00000E000000}"/>
    <cellStyle name="Normal 5" xfId="5" xr:uid="{00000000-0005-0000-0000-00000F000000}"/>
    <cellStyle name="Normal 56" xfId="6" xr:uid="{00000000-0005-0000-0000-000010000000}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D6" sqref="D6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63" t="s">
        <v>651</v>
      </c>
      <c r="B1" s="163"/>
      <c r="C1" s="36" t="s">
        <v>179</v>
      </c>
      <c r="D1" s="37">
        <v>2021</v>
      </c>
    </row>
    <row r="2" spans="1:4" x14ac:dyDescent="0.2">
      <c r="A2" s="164" t="s">
        <v>485</v>
      </c>
      <c r="B2" s="164"/>
      <c r="C2" s="36" t="s">
        <v>181</v>
      </c>
      <c r="D2" s="39" t="s">
        <v>606</v>
      </c>
    </row>
    <row r="3" spans="1:4" x14ac:dyDescent="0.2">
      <c r="A3" s="165" t="s">
        <v>652</v>
      </c>
      <c r="B3" s="165"/>
      <c r="C3" s="36" t="s">
        <v>182</v>
      </c>
      <c r="D3" s="37">
        <v>4</v>
      </c>
    </row>
    <row r="4" spans="1:4" x14ac:dyDescent="0.2">
      <c r="A4" s="130" t="s">
        <v>650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6" t="s">
        <v>649</v>
      </c>
      <c r="B43" s="166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22"/>
  <sheetViews>
    <sheetView showGridLines="0" workbookViewId="0">
      <selection activeCell="C18" sqref="C18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70" t="str">
        <f>ESF!A1</f>
        <v>Sistema Municipal de Agua Potable y Alcantarillado de Moroleón</v>
      </c>
      <c r="B1" s="171"/>
      <c r="C1" s="172"/>
    </row>
    <row r="2" spans="1:3" s="58" customFormat="1" ht="18" customHeight="1" x14ac:dyDescent="0.25">
      <c r="A2" s="173" t="s">
        <v>482</v>
      </c>
      <c r="B2" s="174"/>
      <c r="C2" s="175"/>
    </row>
    <row r="3" spans="1:3" s="58" customFormat="1" ht="18" customHeight="1" x14ac:dyDescent="0.25">
      <c r="A3" s="173" t="str">
        <f>ESF!A3</f>
        <v>Correspondiente del 01 de Enero al 31 de Diciembre</v>
      </c>
      <c r="B3" s="174"/>
      <c r="C3" s="175"/>
    </row>
    <row r="4" spans="1:3" s="60" customFormat="1" x14ac:dyDescent="0.2">
      <c r="A4" s="176" t="s">
        <v>478</v>
      </c>
      <c r="B4" s="177"/>
      <c r="C4" s="178"/>
    </row>
    <row r="5" spans="1:3" x14ac:dyDescent="0.2">
      <c r="A5" s="75" t="s">
        <v>517</v>
      </c>
      <c r="B5" s="75"/>
      <c r="C5" s="76">
        <v>63402844.5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12765164.210000001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12765164.210000001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50637680.289999999</v>
      </c>
    </row>
    <row r="22" spans="1:3" x14ac:dyDescent="0.2">
      <c r="B22" s="42" t="s">
        <v>649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D41"/>
  <sheetViews>
    <sheetView showGridLines="0" workbookViewId="0">
      <selection activeCell="C9" sqref="C9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79" t="str">
        <f>ESF!A1</f>
        <v>Sistema Municipal de Agua Potable y Alcantarillado de Moroleón</v>
      </c>
      <c r="B1" s="180"/>
      <c r="C1" s="181"/>
    </row>
    <row r="2" spans="1:3" s="61" customFormat="1" ht="18.95" customHeight="1" x14ac:dyDescent="0.25">
      <c r="A2" s="182" t="s">
        <v>483</v>
      </c>
      <c r="B2" s="183"/>
      <c r="C2" s="184"/>
    </row>
    <row r="3" spans="1:3" s="61" customFormat="1" ht="18.95" customHeight="1" x14ac:dyDescent="0.25">
      <c r="A3" s="182" t="str">
        <f>ESF!A3</f>
        <v>Correspondiente del 01 de Enero al 31 de Diciembre</v>
      </c>
      <c r="B3" s="183"/>
      <c r="C3" s="184"/>
    </row>
    <row r="4" spans="1:3" x14ac:dyDescent="0.2">
      <c r="A4" s="176" t="s">
        <v>478</v>
      </c>
      <c r="B4" s="177"/>
      <c r="C4" s="178"/>
    </row>
    <row r="5" spans="1:3" x14ac:dyDescent="0.2">
      <c r="A5" s="105" t="s">
        <v>530</v>
      </c>
      <c r="B5" s="75"/>
      <c r="C5" s="98">
        <v>52740446.43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12312372.960000001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-650091.05000000005</v>
      </c>
    </row>
    <row r="10" spans="1:3" x14ac:dyDescent="0.2">
      <c r="A10" s="115">
        <v>2.2999999999999998</v>
      </c>
      <c r="B10" s="97" t="s">
        <v>224</v>
      </c>
      <c r="C10" s="108">
        <v>483525.05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1209970.69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357271.06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4" x14ac:dyDescent="0.2">
      <c r="A17" s="115" t="s">
        <v>532</v>
      </c>
      <c r="B17" s="97" t="s">
        <v>533</v>
      </c>
      <c r="C17" s="108">
        <v>0</v>
      </c>
    </row>
    <row r="18" spans="1:4" x14ac:dyDescent="0.2">
      <c r="A18" s="115" t="s">
        <v>562</v>
      </c>
      <c r="B18" s="97" t="s">
        <v>233</v>
      </c>
      <c r="C18" s="108">
        <v>0</v>
      </c>
    </row>
    <row r="19" spans="1:4" x14ac:dyDescent="0.2">
      <c r="A19" s="115" t="s">
        <v>563</v>
      </c>
      <c r="B19" s="97" t="s">
        <v>534</v>
      </c>
      <c r="C19" s="108">
        <v>963544.74</v>
      </c>
    </row>
    <row r="20" spans="1:4" x14ac:dyDescent="0.2">
      <c r="A20" s="115" t="s">
        <v>564</v>
      </c>
      <c r="B20" s="97" t="s">
        <v>535</v>
      </c>
      <c r="C20" s="108">
        <v>9815885.0600000005</v>
      </c>
    </row>
    <row r="21" spans="1:4" x14ac:dyDescent="0.2">
      <c r="A21" s="115" t="s">
        <v>565</v>
      </c>
      <c r="B21" s="97" t="s">
        <v>536</v>
      </c>
      <c r="C21" s="108">
        <v>0</v>
      </c>
    </row>
    <row r="22" spans="1:4" x14ac:dyDescent="0.2">
      <c r="A22" s="115" t="s">
        <v>537</v>
      </c>
      <c r="B22" s="97" t="s">
        <v>538</v>
      </c>
      <c r="C22" s="108">
        <v>0</v>
      </c>
    </row>
    <row r="23" spans="1:4" x14ac:dyDescent="0.2">
      <c r="A23" s="115" t="s">
        <v>539</v>
      </c>
      <c r="B23" s="97" t="s">
        <v>540</v>
      </c>
      <c r="C23" s="108">
        <v>0</v>
      </c>
    </row>
    <row r="24" spans="1:4" x14ac:dyDescent="0.2">
      <c r="A24" s="115" t="s">
        <v>541</v>
      </c>
      <c r="B24" s="97" t="s">
        <v>542</v>
      </c>
      <c r="C24" s="108">
        <v>0</v>
      </c>
    </row>
    <row r="25" spans="1:4" x14ac:dyDescent="0.2">
      <c r="A25" s="115" t="s">
        <v>543</v>
      </c>
      <c r="B25" s="97" t="s">
        <v>544</v>
      </c>
      <c r="C25" s="108">
        <v>0</v>
      </c>
      <c r="D25" s="151"/>
    </row>
    <row r="26" spans="1:4" x14ac:dyDescent="0.2">
      <c r="A26" s="115" t="s">
        <v>545</v>
      </c>
      <c r="B26" s="97" t="s">
        <v>546</v>
      </c>
      <c r="C26" s="108">
        <v>0</v>
      </c>
    </row>
    <row r="27" spans="1:4" x14ac:dyDescent="0.2">
      <c r="A27" s="115" t="s">
        <v>547</v>
      </c>
      <c r="B27" s="97" t="s">
        <v>548</v>
      </c>
      <c r="C27" s="108">
        <v>0</v>
      </c>
    </row>
    <row r="28" spans="1:4" x14ac:dyDescent="0.2">
      <c r="A28" s="115" t="s">
        <v>549</v>
      </c>
      <c r="B28" s="107" t="s">
        <v>550</v>
      </c>
      <c r="C28" s="108">
        <v>132267.41</v>
      </c>
    </row>
    <row r="29" spans="1:4" x14ac:dyDescent="0.2">
      <c r="A29" s="116"/>
      <c r="B29" s="109"/>
      <c r="C29" s="110"/>
    </row>
    <row r="30" spans="1:4" x14ac:dyDescent="0.2">
      <c r="A30" s="111" t="s">
        <v>551</v>
      </c>
      <c r="B30" s="112"/>
      <c r="C30" s="113">
        <v>3790879.22</v>
      </c>
    </row>
    <row r="31" spans="1:4" x14ac:dyDescent="0.2">
      <c r="A31" s="115" t="s">
        <v>552</v>
      </c>
      <c r="B31" s="97" t="s">
        <v>427</v>
      </c>
      <c r="C31" s="108">
        <v>2827334.48</v>
      </c>
    </row>
    <row r="32" spans="1:4" x14ac:dyDescent="0.2">
      <c r="A32" s="115" t="s">
        <v>553</v>
      </c>
      <c r="B32" s="97" t="s">
        <v>80</v>
      </c>
      <c r="C32" s="108">
        <v>0</v>
      </c>
    </row>
    <row r="33" spans="1:4" x14ac:dyDescent="0.2">
      <c r="A33" s="115" t="s">
        <v>554</v>
      </c>
      <c r="B33" s="97" t="s">
        <v>437</v>
      </c>
      <c r="C33" s="108">
        <v>0</v>
      </c>
    </row>
    <row r="34" spans="1:4" x14ac:dyDescent="0.2">
      <c r="A34" s="115" t="s">
        <v>555</v>
      </c>
      <c r="B34" s="97" t="s">
        <v>556</v>
      </c>
      <c r="C34" s="108">
        <v>0</v>
      </c>
    </row>
    <row r="35" spans="1:4" x14ac:dyDescent="0.2">
      <c r="A35" s="115" t="s">
        <v>557</v>
      </c>
      <c r="B35" s="97" t="s">
        <v>558</v>
      </c>
      <c r="C35" s="108">
        <v>0</v>
      </c>
    </row>
    <row r="36" spans="1:4" x14ac:dyDescent="0.2">
      <c r="A36" s="115" t="s">
        <v>559</v>
      </c>
      <c r="B36" s="97" t="s">
        <v>445</v>
      </c>
      <c r="C36" s="108">
        <v>0</v>
      </c>
    </row>
    <row r="37" spans="1:4" x14ac:dyDescent="0.2">
      <c r="A37" s="115" t="s">
        <v>560</v>
      </c>
      <c r="B37" s="107" t="s">
        <v>561</v>
      </c>
      <c r="C37" s="114">
        <v>963544.74</v>
      </c>
    </row>
    <row r="38" spans="1:4" x14ac:dyDescent="0.2">
      <c r="A38" s="99"/>
      <c r="B38" s="102"/>
      <c r="C38" s="103"/>
    </row>
    <row r="39" spans="1:4" x14ac:dyDescent="0.2">
      <c r="A39" s="104" t="s">
        <v>84</v>
      </c>
      <c r="B39" s="75"/>
      <c r="C39" s="76">
        <f>C5-C7+C30</f>
        <v>44218952.689999998</v>
      </c>
      <c r="D39" s="151"/>
    </row>
    <row r="41" spans="1:4" x14ac:dyDescent="0.2">
      <c r="B41" s="42" t="s">
        <v>649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activeCell="F24" sqref="F24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9" t="str">
        <f>'Notas a los Edos Financieros'!A1</f>
        <v>Sistema Municipal de Agua Potable y Alcantarillado de Moroleón</v>
      </c>
      <c r="B1" s="185"/>
      <c r="C1" s="185"/>
      <c r="D1" s="185"/>
      <c r="E1" s="185"/>
      <c r="F1" s="185"/>
      <c r="G1" s="49" t="s">
        <v>179</v>
      </c>
      <c r="H1" s="50">
        <f>'Notas a los Edos Financieros'!D1</f>
        <v>2021</v>
      </c>
    </row>
    <row r="2" spans="1:10" ht="18.95" customHeight="1" x14ac:dyDescent="0.2">
      <c r="A2" s="169" t="s">
        <v>484</v>
      </c>
      <c r="B2" s="185"/>
      <c r="C2" s="185"/>
      <c r="D2" s="185"/>
      <c r="E2" s="185"/>
      <c r="F2" s="185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9" t="str">
        <f>'Notas a los Edos Financieros'!A3</f>
        <v>Correspondiente del 01 de Enero al 31 de Diciembre</v>
      </c>
      <c r="B3" s="185"/>
      <c r="C3" s="185"/>
      <c r="D3" s="185"/>
      <c r="E3" s="185"/>
      <c r="F3" s="185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162">
        <v>1745911.18</v>
      </c>
      <c r="D23" s="162">
        <f>5444672.37-1745911.18</f>
        <v>3698761.1900000004</v>
      </c>
      <c r="E23" s="162">
        <v>0</v>
      </c>
      <c r="F23" s="162">
        <f>+C23+D23</f>
        <v>5444672.3700000001</v>
      </c>
    </row>
    <row r="24" spans="1:6" x14ac:dyDescent="0.2">
      <c r="A24" s="51">
        <v>7340</v>
      </c>
      <c r="B24" s="51" t="s">
        <v>109</v>
      </c>
      <c r="C24" s="162">
        <v>-1745911.18</v>
      </c>
      <c r="D24" s="162">
        <v>0</v>
      </c>
      <c r="E24" s="162">
        <f>1745911.18-5444672.37</f>
        <v>-3698761.1900000004</v>
      </c>
      <c r="F24" s="162">
        <f>+C24+E24</f>
        <v>-5444672.3700000001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0</v>
      </c>
      <c r="E36" s="56">
        <v>0</v>
      </c>
      <c r="F36" s="56">
        <v>0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0</v>
      </c>
      <c r="E37" s="56">
        <v>0</v>
      </c>
      <c r="F37" s="56">
        <v>0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0</v>
      </c>
      <c r="F40" s="56">
        <v>0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0</v>
      </c>
      <c r="F41" s="56">
        <v>0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0</v>
      </c>
      <c r="E42" s="56">
        <v>0</v>
      </c>
      <c r="F42" s="56">
        <v>0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0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0</v>
      </c>
      <c r="E44" s="56">
        <v>0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0</v>
      </c>
      <c r="E45" s="56">
        <v>0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0</v>
      </c>
      <c r="E47" s="56">
        <v>0</v>
      </c>
      <c r="F47" s="56">
        <v>0</v>
      </c>
    </row>
    <row r="48" spans="1:6" x14ac:dyDescent="0.2">
      <c r="A48" s="138"/>
    </row>
    <row r="49" spans="1:2" x14ac:dyDescent="0.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6" t="s">
        <v>34</v>
      </c>
      <c r="B5" s="186"/>
      <c r="C5" s="186"/>
      <c r="D5" s="186"/>
      <c r="E5" s="18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7" t="s">
        <v>36</v>
      </c>
      <c r="C10" s="187"/>
      <c r="D10" s="187"/>
      <c r="E10" s="187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7" t="s">
        <v>38</v>
      </c>
      <c r="C12" s="187"/>
      <c r="D12" s="187"/>
      <c r="E12" s="187"/>
    </row>
    <row r="13" spans="1:8" s="6" customFormat="1" ht="26.1" customHeight="1" x14ac:dyDescent="0.2">
      <c r="A13" s="122" t="s">
        <v>593</v>
      </c>
      <c r="B13" s="187" t="s">
        <v>39</v>
      </c>
      <c r="C13" s="187"/>
      <c r="D13" s="187"/>
      <c r="E13" s="18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52" zoomScaleNormal="100" workbookViewId="0">
      <selection activeCell="C110" sqref="C110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7" t="str">
        <f>'Notas a los Edos Financieros'!A1</f>
        <v>Sistema Municipal de Agua Potable y Alcantarillado de Moroleón</v>
      </c>
      <c r="B1" s="168"/>
      <c r="C1" s="168"/>
      <c r="D1" s="168"/>
      <c r="E1" s="168"/>
      <c r="F1" s="168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67" t="s">
        <v>180</v>
      </c>
      <c r="B2" s="168"/>
      <c r="C2" s="168"/>
      <c r="D2" s="168"/>
      <c r="E2" s="168"/>
      <c r="F2" s="168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7" t="str">
        <f>'Notas a los Edos Financieros'!A3</f>
        <v>Correspondiente del 01 de Enero al 31 de Diciembre</v>
      </c>
      <c r="B3" s="168"/>
      <c r="C3" s="168"/>
      <c r="D3" s="168"/>
      <c r="E3" s="168"/>
      <c r="F3" s="168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21414256.539999999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6561448.8499999996</v>
      </c>
      <c r="D15" s="46">
        <v>5523811.0599999996</v>
      </c>
      <c r="E15" s="46">
        <v>5542376.0999999996</v>
      </c>
      <c r="F15" s="46">
        <v>5226174.26</v>
      </c>
      <c r="G15" s="46">
        <v>6318130.7000000002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9200000</v>
      </c>
      <c r="D22" s="46">
        <v>0</v>
      </c>
      <c r="E22" s="46">
        <v>0</v>
      </c>
      <c r="F22" s="46">
        <v>9200000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188618.99</v>
      </c>
      <c r="D23" s="46">
        <v>188618.99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4356609.5</v>
      </c>
    </row>
    <row r="42" spans="1:8" x14ac:dyDescent="0.2">
      <c r="A42" s="44">
        <v>1151</v>
      </c>
      <c r="B42" s="42" t="s">
        <v>211</v>
      </c>
      <c r="C42" s="46">
        <v>4356609.5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119199417.14</v>
      </c>
      <c r="D54" s="46">
        <f>+D55+D56+D57+D58+D59+D60+D61</f>
        <v>482913.05000000005</v>
      </c>
      <c r="E54" s="46">
        <f>+E55+E56+E57+E58+E59+E60+E61</f>
        <v>7008410.5800000001</v>
      </c>
    </row>
    <row r="55" spans="1:8" x14ac:dyDescent="0.2">
      <c r="A55" s="44">
        <v>1231</v>
      </c>
      <c r="B55" s="42" t="s">
        <v>216</v>
      </c>
      <c r="C55" s="46">
        <v>2970811.88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9833055.7400000002</v>
      </c>
      <c r="D57" s="46">
        <v>147249.53</v>
      </c>
      <c r="E57" s="46">
        <v>3350880.41</v>
      </c>
    </row>
    <row r="58" spans="1:8" x14ac:dyDescent="0.2">
      <c r="A58" s="44">
        <v>1234</v>
      </c>
      <c r="B58" s="42" t="s">
        <v>219</v>
      </c>
      <c r="C58" s="46">
        <v>96667422.689999998</v>
      </c>
      <c r="D58" s="46">
        <v>335663.52</v>
      </c>
      <c r="E58" s="46">
        <v>3657530.17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9728126.8300000001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17105401.949999999</v>
      </c>
      <c r="D62" s="46">
        <f>+D63+D64+D65+D66+D67+D68+D69+D70</f>
        <v>2247019.11</v>
      </c>
      <c r="E62" s="46">
        <f>+E63+E64+E65+E66+E67+E68+E69+E70</f>
        <v>7199328.3700000001</v>
      </c>
    </row>
    <row r="63" spans="1:8" x14ac:dyDescent="0.2">
      <c r="A63" s="44">
        <v>1241</v>
      </c>
      <c r="B63" s="42" t="s">
        <v>224</v>
      </c>
      <c r="C63" s="46">
        <v>3320698.17</v>
      </c>
      <c r="D63" s="46">
        <f>35106.72+432189.28+13372.11</f>
        <v>480668.11</v>
      </c>
      <c r="E63" s="46">
        <f>228256.07+1635179.11+76760.57</f>
        <v>1940195.7500000002</v>
      </c>
    </row>
    <row r="64" spans="1:8" x14ac:dyDescent="0.2">
      <c r="A64" s="44">
        <v>1242</v>
      </c>
      <c r="B64" s="42" t="s">
        <v>225</v>
      </c>
      <c r="C64" s="46">
        <v>25213.14</v>
      </c>
      <c r="D64" s="46">
        <v>900.87</v>
      </c>
      <c r="E64" s="46">
        <v>9190.6</v>
      </c>
    </row>
    <row r="65" spans="1:8" x14ac:dyDescent="0.2">
      <c r="A65" s="44">
        <v>1243</v>
      </c>
      <c r="B65" s="42" t="s">
        <v>226</v>
      </c>
      <c r="C65" s="46">
        <v>26985.95</v>
      </c>
      <c r="D65" s="46">
        <v>3196.79</v>
      </c>
      <c r="E65" s="46">
        <v>22457.15</v>
      </c>
    </row>
    <row r="66" spans="1:8" x14ac:dyDescent="0.2">
      <c r="A66" s="44">
        <v>1244</v>
      </c>
      <c r="B66" s="42" t="s">
        <v>227</v>
      </c>
      <c r="C66" s="46">
        <v>10983728.640000001</v>
      </c>
      <c r="D66" s="46">
        <f>1589096.94+14160.99</f>
        <v>1603257.93</v>
      </c>
      <c r="E66" s="46">
        <f>4317428.96+163027.53</f>
        <v>4480456.49</v>
      </c>
    </row>
    <row r="67" spans="1:8" x14ac:dyDescent="0.2">
      <c r="A67" s="44">
        <v>1245</v>
      </c>
      <c r="B67" s="42" t="s">
        <v>228</v>
      </c>
      <c r="C67" s="46">
        <v>48058.44</v>
      </c>
      <c r="D67" s="46">
        <v>3388.2</v>
      </c>
      <c r="E67" s="46">
        <v>19223</v>
      </c>
    </row>
    <row r="68" spans="1:8" x14ac:dyDescent="0.2">
      <c r="A68" s="44">
        <v>1246</v>
      </c>
      <c r="B68" s="42" t="s">
        <v>229</v>
      </c>
      <c r="C68" s="46">
        <v>2700717.61</v>
      </c>
      <c r="D68" s="46">
        <f>139455.32+4592.6+11559.29</f>
        <v>155607.21000000002</v>
      </c>
      <c r="E68" s="46">
        <f>584335.98+30683.64+15746.26+77435.71+453.6+1354.43+17795.76</f>
        <v>727805.38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3719503.57</v>
      </c>
      <c r="D74" s="46">
        <v>97402.32</v>
      </c>
      <c r="E74" s="46">
        <f>SUM(E75:E86)</f>
        <v>1211316.47</v>
      </c>
    </row>
    <row r="75" spans="1:8" x14ac:dyDescent="0.2">
      <c r="A75" s="44">
        <v>1251</v>
      </c>
      <c r="B75" s="42" t="s">
        <v>234</v>
      </c>
      <c r="C75" s="46">
        <v>172255.6</v>
      </c>
      <c r="D75" s="46">
        <v>970.59</v>
      </c>
      <c r="E75" s="46">
        <v>87859.71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1732500</v>
      </c>
      <c r="D77" s="46">
        <v>0</v>
      </c>
      <c r="E77" s="46">
        <v>173250</v>
      </c>
    </row>
    <row r="78" spans="1:8" x14ac:dyDescent="0.2">
      <c r="A78" s="44">
        <v>1254</v>
      </c>
      <c r="B78" s="42" t="s">
        <v>237</v>
      </c>
      <c r="C78" s="46">
        <v>958190.39</v>
      </c>
      <c r="D78" s="46">
        <v>96431.73</v>
      </c>
      <c r="E78" s="46">
        <v>172470.19</v>
      </c>
    </row>
    <row r="79" spans="1:8" x14ac:dyDescent="0.2">
      <c r="A79" s="44">
        <v>1259</v>
      </c>
      <c r="B79" s="42" t="s">
        <v>238</v>
      </c>
      <c r="C79" s="46">
        <v>856557.58</v>
      </c>
      <c r="D79" s="46">
        <v>0</v>
      </c>
      <c r="E79" s="46">
        <v>777736.57</v>
      </c>
    </row>
    <row r="80" spans="1:8" x14ac:dyDescent="0.2">
      <c r="A80" s="44">
        <v>1270</v>
      </c>
      <c r="B80" s="42" t="s">
        <v>239</v>
      </c>
      <c r="C80" s="46">
        <f>+C81</f>
        <v>1879218.27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1879218.27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1763873.33</v>
      </c>
      <c r="D103" s="46">
        <v>1763873.33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4760</v>
      </c>
      <c r="D105" s="46">
        <v>4760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699465.43</v>
      </c>
      <c r="D106" s="46">
        <v>699465.43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1059647.8999999999</v>
      </c>
      <c r="D110" s="46">
        <v>1059647.8999999999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topLeftCell="A199" zoomScaleNormal="100" workbookViewId="0">
      <selection activeCell="C98" sqref="C98:D220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64" t="str">
        <f>ESF!A1</f>
        <v>Sistema Municipal de Agua Potable y Alcantarillado de Moroleón</v>
      </c>
      <c r="B1" s="164"/>
      <c r="C1" s="164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64" t="s">
        <v>290</v>
      </c>
      <c r="B2" s="164"/>
      <c r="C2" s="164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64" t="str">
        <f>ESF!A3</f>
        <v>Correspondiente del 01 de Enero al 31 de Diciembre</v>
      </c>
      <c r="B3" s="164"/>
      <c r="C3" s="164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48522919.289999999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1483462.93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1483462.93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47039456.359999999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47039456.359999999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2114761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2114761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2114761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0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44218952.689999998</v>
      </c>
      <c r="D98" s="74">
        <v>1</v>
      </c>
      <c r="E98" s="70"/>
    </row>
    <row r="99" spans="1:5" x14ac:dyDescent="0.2">
      <c r="A99" s="72">
        <v>5100</v>
      </c>
      <c r="B99" s="70" t="s">
        <v>347</v>
      </c>
      <c r="C99" s="73">
        <v>39135242.270000003</v>
      </c>
      <c r="D99" s="74">
        <v>0.89</v>
      </c>
      <c r="E99" s="70"/>
    </row>
    <row r="100" spans="1:5" x14ac:dyDescent="0.2">
      <c r="A100" s="72">
        <v>5110</v>
      </c>
      <c r="B100" s="70" t="s">
        <v>348</v>
      </c>
      <c r="C100" s="73">
        <v>13322492.82</v>
      </c>
      <c r="D100" s="74">
        <v>0.3</v>
      </c>
      <c r="E100" s="70"/>
    </row>
    <row r="101" spans="1:5" x14ac:dyDescent="0.2">
      <c r="A101" s="72">
        <v>5111</v>
      </c>
      <c r="B101" s="70" t="s">
        <v>349</v>
      </c>
      <c r="C101" s="73">
        <v>9232867.0299999993</v>
      </c>
      <c r="D101" s="74">
        <v>0.21</v>
      </c>
      <c r="E101" s="70"/>
    </row>
    <row r="102" spans="1:5" x14ac:dyDescent="0.2">
      <c r="A102" s="72">
        <v>5112</v>
      </c>
      <c r="B102" s="70" t="s">
        <v>350</v>
      </c>
      <c r="C102" s="73">
        <v>0</v>
      </c>
      <c r="D102" s="74">
        <v>0</v>
      </c>
      <c r="E102" s="70"/>
    </row>
    <row r="103" spans="1:5" x14ac:dyDescent="0.2">
      <c r="A103" s="72">
        <v>5113</v>
      </c>
      <c r="B103" s="70" t="s">
        <v>351</v>
      </c>
      <c r="C103" s="73">
        <v>1493097.81</v>
      </c>
      <c r="D103" s="74">
        <v>0.03</v>
      </c>
      <c r="E103" s="70"/>
    </row>
    <row r="104" spans="1:5" x14ac:dyDescent="0.2">
      <c r="A104" s="72">
        <v>5114</v>
      </c>
      <c r="B104" s="70" t="s">
        <v>352</v>
      </c>
      <c r="C104" s="73">
        <v>2152400.13</v>
      </c>
      <c r="D104" s="74">
        <v>0.05</v>
      </c>
      <c r="E104" s="70"/>
    </row>
    <row r="105" spans="1:5" x14ac:dyDescent="0.2">
      <c r="A105" s="72">
        <v>5115</v>
      </c>
      <c r="B105" s="70" t="s">
        <v>353</v>
      </c>
      <c r="C105" s="73">
        <v>444127.85</v>
      </c>
      <c r="D105" s="74">
        <v>0.01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v>0</v>
      </c>
      <c r="E106" s="70"/>
    </row>
    <row r="107" spans="1:5" x14ac:dyDescent="0.2">
      <c r="A107" s="72">
        <v>5120</v>
      </c>
      <c r="B107" s="70" t="s">
        <v>355</v>
      </c>
      <c r="C107" s="73">
        <v>3815161.47</v>
      </c>
      <c r="D107" s="74">
        <v>0.09</v>
      </c>
      <c r="E107" s="70"/>
    </row>
    <row r="108" spans="1:5" x14ac:dyDescent="0.2">
      <c r="A108" s="72">
        <v>5121</v>
      </c>
      <c r="B108" s="70" t="s">
        <v>356</v>
      </c>
      <c r="C108" s="73">
        <v>176731</v>
      </c>
      <c r="D108" s="74">
        <v>0</v>
      </c>
      <c r="E108" s="70"/>
    </row>
    <row r="109" spans="1:5" x14ac:dyDescent="0.2">
      <c r="A109" s="72">
        <v>5122</v>
      </c>
      <c r="B109" s="70" t="s">
        <v>357</v>
      </c>
      <c r="C109" s="73">
        <v>34143.870000000003</v>
      </c>
      <c r="D109" s="74">
        <v>0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v>0</v>
      </c>
      <c r="E110" s="70"/>
    </row>
    <row r="111" spans="1:5" x14ac:dyDescent="0.2">
      <c r="A111" s="72">
        <v>5124</v>
      </c>
      <c r="B111" s="70" t="s">
        <v>359</v>
      </c>
      <c r="C111" s="73">
        <v>3052519.57</v>
      </c>
      <c r="D111" s="74">
        <v>7.0000000000000007E-2</v>
      </c>
      <c r="E111" s="70"/>
    </row>
    <row r="112" spans="1:5" x14ac:dyDescent="0.2">
      <c r="A112" s="72">
        <v>5125</v>
      </c>
      <c r="B112" s="70" t="s">
        <v>360</v>
      </c>
      <c r="C112" s="73">
        <v>1048.25</v>
      </c>
      <c r="D112" s="74">
        <v>0</v>
      </c>
      <c r="E112" s="70"/>
    </row>
    <row r="113" spans="1:5" x14ac:dyDescent="0.2">
      <c r="A113" s="72">
        <v>5126</v>
      </c>
      <c r="B113" s="70" t="s">
        <v>361</v>
      </c>
      <c r="C113" s="73">
        <v>418911.81</v>
      </c>
      <c r="D113" s="74">
        <v>0.01</v>
      </c>
      <c r="E113" s="70"/>
    </row>
    <row r="114" spans="1:5" x14ac:dyDescent="0.2">
      <c r="A114" s="72">
        <v>5127</v>
      </c>
      <c r="B114" s="70" t="s">
        <v>362</v>
      </c>
      <c r="C114" s="73">
        <v>98875.59</v>
      </c>
      <c r="D114" s="74">
        <v>0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v>0</v>
      </c>
      <c r="E115" s="70"/>
    </row>
    <row r="116" spans="1:5" x14ac:dyDescent="0.2">
      <c r="A116" s="72">
        <v>5129</v>
      </c>
      <c r="B116" s="70" t="s">
        <v>364</v>
      </c>
      <c r="C116" s="73">
        <v>32931.379999999997</v>
      </c>
      <c r="D116" s="74">
        <v>0</v>
      </c>
      <c r="E116" s="70"/>
    </row>
    <row r="117" spans="1:5" x14ac:dyDescent="0.2">
      <c r="A117" s="72">
        <v>5130</v>
      </c>
      <c r="B117" s="70" t="s">
        <v>365</v>
      </c>
      <c r="C117" s="73">
        <v>21997587.98</v>
      </c>
      <c r="D117" s="74">
        <v>0.5</v>
      </c>
      <c r="E117" s="70"/>
    </row>
    <row r="118" spans="1:5" x14ac:dyDescent="0.2">
      <c r="A118" s="72">
        <v>5131</v>
      </c>
      <c r="B118" s="70" t="s">
        <v>366</v>
      </c>
      <c r="C118" s="73">
        <v>10742632.949999999</v>
      </c>
      <c r="D118" s="74">
        <v>0.24</v>
      </c>
      <c r="E118" s="70"/>
    </row>
    <row r="119" spans="1:5" x14ac:dyDescent="0.2">
      <c r="A119" s="72">
        <v>5132</v>
      </c>
      <c r="B119" s="70" t="s">
        <v>367</v>
      </c>
      <c r="C119" s="73">
        <v>0</v>
      </c>
      <c r="D119" s="74">
        <v>0</v>
      </c>
      <c r="E119" s="70"/>
    </row>
    <row r="120" spans="1:5" x14ac:dyDescent="0.2">
      <c r="A120" s="72">
        <v>5133</v>
      </c>
      <c r="B120" s="70" t="s">
        <v>368</v>
      </c>
      <c r="C120" s="73">
        <v>337485.81</v>
      </c>
      <c r="D120" s="74">
        <v>0.01</v>
      </c>
      <c r="E120" s="70"/>
    </row>
    <row r="121" spans="1:5" x14ac:dyDescent="0.2">
      <c r="A121" s="72">
        <v>5134</v>
      </c>
      <c r="B121" s="70" t="s">
        <v>369</v>
      </c>
      <c r="C121" s="73">
        <v>105223.22</v>
      </c>
      <c r="D121" s="74">
        <v>0</v>
      </c>
      <c r="E121" s="70"/>
    </row>
    <row r="122" spans="1:5" x14ac:dyDescent="0.2">
      <c r="A122" s="72">
        <v>5135</v>
      </c>
      <c r="B122" s="70" t="s">
        <v>370</v>
      </c>
      <c r="C122" s="73">
        <v>5365417.08</v>
      </c>
      <c r="D122" s="74">
        <v>0.12</v>
      </c>
      <c r="E122" s="70"/>
    </row>
    <row r="123" spans="1:5" x14ac:dyDescent="0.2">
      <c r="A123" s="72">
        <v>5136</v>
      </c>
      <c r="B123" s="70" t="s">
        <v>371</v>
      </c>
      <c r="C123" s="73">
        <v>41242.07</v>
      </c>
      <c r="D123" s="74">
        <v>0</v>
      </c>
      <c r="E123" s="70"/>
    </row>
    <row r="124" spans="1:5" x14ac:dyDescent="0.2">
      <c r="A124" s="72">
        <v>5137</v>
      </c>
      <c r="B124" s="70" t="s">
        <v>372</v>
      </c>
      <c r="C124" s="73">
        <v>9468.69</v>
      </c>
      <c r="D124" s="74">
        <v>0</v>
      </c>
      <c r="E124" s="70"/>
    </row>
    <row r="125" spans="1:5" x14ac:dyDescent="0.2">
      <c r="A125" s="72">
        <v>5138</v>
      </c>
      <c r="B125" s="70" t="s">
        <v>373</v>
      </c>
      <c r="C125" s="73">
        <v>33898.43</v>
      </c>
      <c r="D125" s="74">
        <v>0</v>
      </c>
      <c r="E125" s="70"/>
    </row>
    <row r="126" spans="1:5" x14ac:dyDescent="0.2">
      <c r="A126" s="72">
        <v>5139</v>
      </c>
      <c r="B126" s="70" t="s">
        <v>374</v>
      </c>
      <c r="C126" s="73">
        <v>5362219.7300000004</v>
      </c>
      <c r="D126" s="74">
        <v>0.12</v>
      </c>
      <c r="E126" s="70"/>
    </row>
    <row r="127" spans="1:5" x14ac:dyDescent="0.2">
      <c r="A127" s="72">
        <v>5200</v>
      </c>
      <c r="B127" s="70" t="s">
        <v>375</v>
      </c>
      <c r="C127" s="73">
        <v>1292831.2</v>
      </c>
      <c r="D127" s="74">
        <v>0.03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v>0</v>
      </c>
      <c r="E136" s="70"/>
    </row>
    <row r="137" spans="1:5" x14ac:dyDescent="0.2">
      <c r="A137" s="72">
        <v>5240</v>
      </c>
      <c r="B137" s="70" t="s">
        <v>327</v>
      </c>
      <c r="C137" s="73">
        <v>1292831.2</v>
      </c>
      <c r="D137" s="74">
        <v>0.03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>
        <v>0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v>0</v>
      </c>
      <c r="E139" s="70"/>
    </row>
    <row r="140" spans="1:5" x14ac:dyDescent="0.2">
      <c r="A140" s="72">
        <v>5243</v>
      </c>
      <c r="B140" s="70" t="s">
        <v>386</v>
      </c>
      <c r="C140" s="73">
        <v>85000</v>
      </c>
      <c r="D140" s="74">
        <v>0</v>
      </c>
      <c r="E140" s="70"/>
    </row>
    <row r="141" spans="1:5" x14ac:dyDescent="0.2">
      <c r="A141" s="72">
        <v>5244</v>
      </c>
      <c r="B141" s="70" t="s">
        <v>387</v>
      </c>
      <c r="C141" s="73">
        <v>1207831.2</v>
      </c>
      <c r="D141" s="74">
        <v>0.03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v>0</v>
      </c>
      <c r="E184" s="70"/>
    </row>
    <row r="185" spans="1:5" x14ac:dyDescent="0.2">
      <c r="A185" s="72">
        <v>5500</v>
      </c>
      <c r="B185" s="70" t="s">
        <v>426</v>
      </c>
      <c r="C185" s="73">
        <v>2827334.48</v>
      </c>
      <c r="D185" s="74">
        <v>0.06</v>
      </c>
      <c r="E185" s="70"/>
    </row>
    <row r="186" spans="1:5" x14ac:dyDescent="0.2">
      <c r="A186" s="72">
        <v>5510</v>
      </c>
      <c r="B186" s="70" t="s">
        <v>427</v>
      </c>
      <c r="C186" s="73">
        <v>2827334.48</v>
      </c>
      <c r="D186" s="74">
        <v>0.06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v>0</v>
      </c>
      <c r="E188" s="70"/>
    </row>
    <row r="189" spans="1:5" x14ac:dyDescent="0.2">
      <c r="A189" s="72">
        <v>5513</v>
      </c>
      <c r="B189" s="70" t="s">
        <v>430</v>
      </c>
      <c r="C189" s="73">
        <v>147249.53</v>
      </c>
      <c r="D189" s="74">
        <v>0</v>
      </c>
      <c r="E189" s="70"/>
    </row>
    <row r="190" spans="1:5" x14ac:dyDescent="0.2">
      <c r="A190" s="72">
        <v>5514</v>
      </c>
      <c r="B190" s="70" t="s">
        <v>431</v>
      </c>
      <c r="C190" s="73">
        <v>335663.52</v>
      </c>
      <c r="D190" s="74">
        <v>0.01</v>
      </c>
      <c r="E190" s="70"/>
    </row>
    <row r="191" spans="1:5" x14ac:dyDescent="0.2">
      <c r="A191" s="72">
        <v>5515</v>
      </c>
      <c r="B191" s="70" t="s">
        <v>432</v>
      </c>
      <c r="C191" s="73">
        <v>2247019.11</v>
      </c>
      <c r="D191" s="74">
        <v>0.05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v>0</v>
      </c>
      <c r="E192" s="70"/>
    </row>
    <row r="193" spans="1:5" x14ac:dyDescent="0.2">
      <c r="A193" s="72">
        <v>5517</v>
      </c>
      <c r="B193" s="70" t="s">
        <v>434</v>
      </c>
      <c r="C193" s="73">
        <v>97402.32</v>
      </c>
      <c r="D193" s="74"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v>0</v>
      </c>
      <c r="E217" s="70"/>
    </row>
    <row r="218" spans="1:5" x14ac:dyDescent="0.2">
      <c r="A218" s="72">
        <v>5600</v>
      </c>
      <c r="B218" s="70" t="s">
        <v>79</v>
      </c>
      <c r="C218" s="73">
        <v>963544.74</v>
      </c>
      <c r="D218" s="74">
        <v>0.02</v>
      </c>
      <c r="E218" s="70"/>
    </row>
    <row r="219" spans="1:5" x14ac:dyDescent="0.2">
      <c r="A219" s="72">
        <v>5610</v>
      </c>
      <c r="B219" s="70" t="s">
        <v>452</v>
      </c>
      <c r="C219" s="73">
        <v>963544.74</v>
      </c>
      <c r="D219" s="74">
        <v>0.02</v>
      </c>
      <c r="E219" s="70"/>
    </row>
    <row r="220" spans="1:5" x14ac:dyDescent="0.2">
      <c r="A220" s="72">
        <v>5611</v>
      </c>
      <c r="B220" s="70" t="s">
        <v>453</v>
      </c>
      <c r="C220" s="73">
        <v>963544.74</v>
      </c>
      <c r="D220" s="74">
        <v>0.02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topLeftCell="A16" workbookViewId="0">
      <selection activeCell="C14" sqref="C14:C26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9" t="str">
        <f>ESF!A1</f>
        <v>Sistema Municipal de Agua Potable y Alcantarillado de Moroleón</v>
      </c>
      <c r="B1" s="169"/>
      <c r="C1" s="169"/>
      <c r="D1" s="49" t="s">
        <v>179</v>
      </c>
      <c r="E1" s="50">
        <f>'Notas a los Edos Financieros'!D1</f>
        <v>2021</v>
      </c>
    </row>
    <row r="2" spans="1:5" ht="18.95" customHeight="1" x14ac:dyDescent="0.2">
      <c r="A2" s="169" t="s">
        <v>454</v>
      </c>
      <c r="B2" s="169"/>
      <c r="C2" s="169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9" t="str">
        <f>ESF!A3</f>
        <v>Correspondiente del 01 de Enero al 31 de Diciembre</v>
      </c>
      <c r="B3" s="169"/>
      <c r="C3" s="169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162">
        <v>60971041.590000004</v>
      </c>
    </row>
    <row r="9" spans="1:5" x14ac:dyDescent="0.2">
      <c r="A9" s="55">
        <v>3120</v>
      </c>
      <c r="B9" s="51" t="s">
        <v>455</v>
      </c>
      <c r="C9" s="162">
        <v>0</v>
      </c>
    </row>
    <row r="10" spans="1:5" x14ac:dyDescent="0.2">
      <c r="A10" s="55">
        <v>3130</v>
      </c>
      <c r="B10" s="51" t="s">
        <v>456</v>
      </c>
      <c r="C10" s="162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162">
        <v>6418727.5999999996</v>
      </c>
    </row>
    <row r="15" spans="1:5" x14ac:dyDescent="0.2">
      <c r="A15" s="55">
        <v>3220</v>
      </c>
      <c r="B15" s="51" t="s">
        <v>459</v>
      </c>
      <c r="C15" s="162">
        <v>108065602.77</v>
      </c>
    </row>
    <row r="16" spans="1:5" x14ac:dyDescent="0.2">
      <c r="A16" s="55">
        <v>3230</v>
      </c>
      <c r="B16" s="51" t="s">
        <v>460</v>
      </c>
      <c r="C16" s="162">
        <v>0</v>
      </c>
    </row>
    <row r="17" spans="1:3" x14ac:dyDescent="0.2">
      <c r="A17" s="55">
        <v>3231</v>
      </c>
      <c r="B17" s="51" t="s">
        <v>461</v>
      </c>
      <c r="C17" s="162">
        <v>0</v>
      </c>
    </row>
    <row r="18" spans="1:3" x14ac:dyDescent="0.2">
      <c r="A18" s="55">
        <v>3232</v>
      </c>
      <c r="B18" s="51" t="s">
        <v>462</v>
      </c>
      <c r="C18" s="162">
        <v>0</v>
      </c>
    </row>
    <row r="19" spans="1:3" x14ac:dyDescent="0.2">
      <c r="A19" s="55">
        <v>3233</v>
      </c>
      <c r="B19" s="51" t="s">
        <v>463</v>
      </c>
      <c r="C19" s="162">
        <v>0</v>
      </c>
    </row>
    <row r="20" spans="1:3" x14ac:dyDescent="0.2">
      <c r="A20" s="55">
        <v>3239</v>
      </c>
      <c r="B20" s="51" t="s">
        <v>464</v>
      </c>
      <c r="C20" s="162">
        <v>0</v>
      </c>
    </row>
    <row r="21" spans="1:3" x14ac:dyDescent="0.2">
      <c r="A21" s="55">
        <v>3240</v>
      </c>
      <c r="B21" s="51" t="s">
        <v>465</v>
      </c>
      <c r="C21" s="162">
        <v>0</v>
      </c>
    </row>
    <row r="22" spans="1:3" x14ac:dyDescent="0.2">
      <c r="A22" s="55">
        <v>3241</v>
      </c>
      <c r="B22" s="51" t="s">
        <v>466</v>
      </c>
      <c r="C22" s="162">
        <v>0</v>
      </c>
    </row>
    <row r="23" spans="1:3" x14ac:dyDescent="0.2">
      <c r="A23" s="55">
        <v>3242</v>
      </c>
      <c r="B23" s="51" t="s">
        <v>467</v>
      </c>
      <c r="C23" s="162">
        <v>0</v>
      </c>
    </row>
    <row r="24" spans="1:3" x14ac:dyDescent="0.2">
      <c r="A24" s="55">
        <v>3243</v>
      </c>
      <c r="B24" s="51" t="s">
        <v>468</v>
      </c>
      <c r="C24" s="162">
        <v>0</v>
      </c>
    </row>
    <row r="25" spans="1:3" x14ac:dyDescent="0.2">
      <c r="A25" s="55">
        <v>3250</v>
      </c>
      <c r="B25" s="51" t="s">
        <v>469</v>
      </c>
      <c r="C25" s="162">
        <v>6219326.5700000003</v>
      </c>
    </row>
    <row r="26" spans="1:3" x14ac:dyDescent="0.2">
      <c r="A26" s="55">
        <v>3251</v>
      </c>
      <c r="B26" s="51" t="s">
        <v>470</v>
      </c>
      <c r="C26" s="162">
        <v>6219326.5700000003</v>
      </c>
    </row>
    <row r="27" spans="1:3" x14ac:dyDescent="0.2">
      <c r="A27" s="55">
        <v>3252</v>
      </c>
      <c r="B27" s="51" t="s">
        <v>471</v>
      </c>
      <c r="C27" s="162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30"/>
  <sheetViews>
    <sheetView topLeftCell="A91" workbookViewId="0">
      <selection activeCell="C96" sqref="C96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9" t="str">
        <f>ESF!A1</f>
        <v>Sistema Municipal de Agua Potable y Alcantarillado de Moroleón</v>
      </c>
      <c r="B1" s="169"/>
      <c r="C1" s="169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69" t="s">
        <v>472</v>
      </c>
      <c r="B2" s="169"/>
      <c r="C2" s="169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9" t="str">
        <f>ESF!A3</f>
        <v>Correspondiente del 01 de Enero al 31 de Diciembre</v>
      </c>
      <c r="B3" s="169"/>
      <c r="C3" s="169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162">
        <v>0</v>
      </c>
      <c r="D8" s="162">
        <v>0</v>
      </c>
    </row>
    <row r="9" spans="1:5" x14ac:dyDescent="0.2">
      <c r="A9" s="55">
        <v>1112</v>
      </c>
      <c r="B9" s="51" t="s">
        <v>474</v>
      </c>
      <c r="C9" s="162">
        <v>0</v>
      </c>
      <c r="D9" s="162">
        <v>0</v>
      </c>
    </row>
    <row r="10" spans="1:5" x14ac:dyDescent="0.2">
      <c r="A10" s="55">
        <v>1113</v>
      </c>
      <c r="B10" s="51" t="s">
        <v>475</v>
      </c>
      <c r="C10" s="162">
        <v>15233152.470000001</v>
      </c>
      <c r="D10" s="162">
        <v>22503651.530000001</v>
      </c>
    </row>
    <row r="11" spans="1:5" x14ac:dyDescent="0.2">
      <c r="A11" s="55">
        <v>1114</v>
      </c>
      <c r="B11" s="51" t="s">
        <v>184</v>
      </c>
      <c r="C11" s="162">
        <v>21414256.539999999</v>
      </c>
      <c r="D11" s="162">
        <v>25643014.91</v>
      </c>
    </row>
    <row r="12" spans="1:5" x14ac:dyDescent="0.2">
      <c r="A12" s="55">
        <v>1115</v>
      </c>
      <c r="B12" s="51" t="s">
        <v>185</v>
      </c>
      <c r="C12" s="162">
        <v>0</v>
      </c>
      <c r="D12" s="162">
        <v>0</v>
      </c>
    </row>
    <row r="13" spans="1:5" x14ac:dyDescent="0.2">
      <c r="A13" s="55">
        <v>1116</v>
      </c>
      <c r="B13" s="51" t="s">
        <v>476</v>
      </c>
      <c r="C13" s="162">
        <v>0</v>
      </c>
      <c r="D13" s="162">
        <v>0</v>
      </c>
    </row>
    <row r="14" spans="1:5" x14ac:dyDescent="0.2">
      <c r="A14" s="55">
        <v>1119</v>
      </c>
      <c r="B14" s="51" t="s">
        <v>477</v>
      </c>
      <c r="C14" s="162">
        <v>0</v>
      </c>
      <c r="D14" s="162">
        <v>0</v>
      </c>
    </row>
    <row r="15" spans="1:5" x14ac:dyDescent="0.2">
      <c r="A15" s="62">
        <v>1110</v>
      </c>
      <c r="B15" s="140" t="s">
        <v>611</v>
      </c>
      <c r="C15" s="124">
        <v>36647409.009999998</v>
      </c>
      <c r="D15" s="124">
        <v>48146666.439999998</v>
      </c>
    </row>
    <row r="18" spans="1:5" x14ac:dyDescent="0.2">
      <c r="A18" s="152" t="s">
        <v>161</v>
      </c>
      <c r="B18" s="152"/>
      <c r="C18" s="152"/>
      <c r="D18" s="152"/>
    </row>
    <row r="19" spans="1:5" x14ac:dyDescent="0.2">
      <c r="A19" s="153" t="s">
        <v>146</v>
      </c>
      <c r="B19" s="153" t="s">
        <v>616</v>
      </c>
      <c r="C19" s="129" t="s">
        <v>613</v>
      </c>
      <c r="D19" s="129" t="s">
        <v>164</v>
      </c>
    </row>
    <row r="20" spans="1:5" x14ac:dyDescent="0.2">
      <c r="A20" s="62">
        <v>1230</v>
      </c>
      <c r="B20" s="63" t="s">
        <v>215</v>
      </c>
      <c r="C20" s="124">
        <v>119199417.14</v>
      </c>
      <c r="D20" s="124">
        <f>SUM(D21:D27)</f>
        <v>0</v>
      </c>
    </row>
    <row r="21" spans="1:5" x14ac:dyDescent="0.2">
      <c r="A21" s="55">
        <v>1231</v>
      </c>
      <c r="B21" s="51" t="s">
        <v>216</v>
      </c>
      <c r="C21" s="162">
        <v>2970811.88</v>
      </c>
      <c r="D21" s="56">
        <v>0</v>
      </c>
    </row>
    <row r="22" spans="1:5" x14ac:dyDescent="0.2">
      <c r="A22" s="55">
        <v>1232</v>
      </c>
      <c r="B22" s="51" t="s">
        <v>217</v>
      </c>
      <c r="C22" s="162">
        <v>0</v>
      </c>
      <c r="D22" s="56">
        <v>0</v>
      </c>
    </row>
    <row r="23" spans="1:5" x14ac:dyDescent="0.2">
      <c r="A23" s="55">
        <v>1233</v>
      </c>
      <c r="B23" s="51" t="s">
        <v>218</v>
      </c>
      <c r="C23" s="162">
        <v>9833055.7400000002</v>
      </c>
      <c r="D23" s="56">
        <v>0</v>
      </c>
    </row>
    <row r="24" spans="1:5" x14ac:dyDescent="0.2">
      <c r="A24" s="55">
        <v>1234</v>
      </c>
      <c r="B24" s="51" t="s">
        <v>219</v>
      </c>
      <c r="C24" s="162">
        <v>96667422.689999998</v>
      </c>
      <c r="D24" s="56">
        <v>0</v>
      </c>
    </row>
    <row r="25" spans="1:5" x14ac:dyDescent="0.2">
      <c r="A25" s="55">
        <v>1235</v>
      </c>
      <c r="B25" s="51" t="s">
        <v>220</v>
      </c>
      <c r="C25" s="162">
        <v>0</v>
      </c>
      <c r="D25" s="56">
        <v>0</v>
      </c>
    </row>
    <row r="26" spans="1:5" x14ac:dyDescent="0.2">
      <c r="A26" s="55">
        <v>1236</v>
      </c>
      <c r="B26" s="51" t="s">
        <v>221</v>
      </c>
      <c r="C26" s="162">
        <v>9728126.8300000001</v>
      </c>
      <c r="D26" s="56">
        <v>0</v>
      </c>
    </row>
    <row r="27" spans="1:5" x14ac:dyDescent="0.2">
      <c r="A27" s="55">
        <v>1239</v>
      </c>
      <c r="B27" s="51" t="s">
        <v>222</v>
      </c>
      <c r="C27" s="162">
        <v>0</v>
      </c>
      <c r="D27" s="56">
        <v>0</v>
      </c>
    </row>
    <row r="28" spans="1:5" x14ac:dyDescent="0.2">
      <c r="A28" s="62">
        <v>1240</v>
      </c>
      <c r="B28" s="63" t="s">
        <v>223</v>
      </c>
      <c r="C28" s="124">
        <v>17105401.949999999</v>
      </c>
      <c r="D28" s="124">
        <f>SUM(D29:D36)</f>
        <v>0</v>
      </c>
    </row>
    <row r="29" spans="1:5" x14ac:dyDescent="0.2">
      <c r="A29" s="55">
        <v>1241</v>
      </c>
      <c r="B29" s="51" t="s">
        <v>224</v>
      </c>
      <c r="C29" s="162">
        <v>3320698.17</v>
      </c>
      <c r="D29" s="56">
        <v>0</v>
      </c>
      <c r="E29" s="161"/>
    </row>
    <row r="30" spans="1:5" x14ac:dyDescent="0.2">
      <c r="A30" s="55">
        <v>1242</v>
      </c>
      <c r="B30" s="51" t="s">
        <v>225</v>
      </c>
      <c r="C30" s="162">
        <v>25213.14</v>
      </c>
      <c r="D30" s="56">
        <v>0</v>
      </c>
      <c r="E30" s="161"/>
    </row>
    <row r="31" spans="1:5" x14ac:dyDescent="0.2">
      <c r="A31" s="55">
        <v>1243</v>
      </c>
      <c r="B31" s="51" t="s">
        <v>226</v>
      </c>
      <c r="C31" s="162">
        <v>26985.95</v>
      </c>
      <c r="D31" s="56">
        <v>0</v>
      </c>
    </row>
    <row r="32" spans="1:5" x14ac:dyDescent="0.2">
      <c r="A32" s="55">
        <v>1244</v>
      </c>
      <c r="B32" s="51" t="s">
        <v>227</v>
      </c>
      <c r="C32" s="162">
        <v>10983728.640000001</v>
      </c>
      <c r="D32" s="56">
        <v>0</v>
      </c>
    </row>
    <row r="33" spans="1:4" x14ac:dyDescent="0.2">
      <c r="A33" s="55">
        <v>1245</v>
      </c>
      <c r="B33" s="51" t="s">
        <v>228</v>
      </c>
      <c r="C33" s="162">
        <v>48058.44</v>
      </c>
      <c r="D33" s="56">
        <v>0</v>
      </c>
    </row>
    <row r="34" spans="1:4" x14ac:dyDescent="0.2">
      <c r="A34" s="55">
        <v>1246</v>
      </c>
      <c r="B34" s="51" t="s">
        <v>229</v>
      </c>
      <c r="C34" s="162">
        <v>2700717.61</v>
      </c>
      <c r="D34" s="56">
        <v>0</v>
      </c>
    </row>
    <row r="35" spans="1:4" x14ac:dyDescent="0.2">
      <c r="A35" s="55">
        <v>1247</v>
      </c>
      <c r="B35" s="51" t="s">
        <v>230</v>
      </c>
      <c r="C35" s="162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162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v>3719503.57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162">
        <v>172255.6</v>
      </c>
      <c r="D38" s="56">
        <v>0</v>
      </c>
    </row>
    <row r="39" spans="1:4" x14ac:dyDescent="0.2">
      <c r="A39" s="55">
        <v>1252</v>
      </c>
      <c r="B39" s="51" t="s">
        <v>235</v>
      </c>
      <c r="C39" s="162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162">
        <v>1732500</v>
      </c>
      <c r="D40" s="56">
        <v>0</v>
      </c>
    </row>
    <row r="41" spans="1:4" x14ac:dyDescent="0.2">
      <c r="A41" s="55">
        <v>1254</v>
      </c>
      <c r="B41" s="51" t="s">
        <v>237</v>
      </c>
      <c r="C41" s="162">
        <v>958190.39</v>
      </c>
      <c r="D41" s="56">
        <v>0</v>
      </c>
    </row>
    <row r="42" spans="1:4" x14ac:dyDescent="0.2">
      <c r="A42" s="55">
        <v>1259</v>
      </c>
      <c r="B42" s="51" t="s">
        <v>238</v>
      </c>
      <c r="C42" s="162">
        <v>856557.58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140024322.66</v>
      </c>
      <c r="D43" s="124">
        <f>D20+D28+D37</f>
        <v>0</v>
      </c>
    </row>
    <row r="45" spans="1:4" x14ac:dyDescent="0.2">
      <c r="A45" s="155" t="s">
        <v>169</v>
      </c>
      <c r="B45" s="155"/>
      <c r="C45" s="155"/>
      <c r="D45" s="155"/>
    </row>
    <row r="46" spans="1:4" x14ac:dyDescent="0.2">
      <c r="A46" s="156" t="s">
        <v>146</v>
      </c>
      <c r="B46" s="156" t="s">
        <v>616</v>
      </c>
      <c r="C46" s="129">
        <v>2021</v>
      </c>
      <c r="D46" s="129">
        <v>2020</v>
      </c>
    </row>
    <row r="47" spans="1:4" x14ac:dyDescent="0.2">
      <c r="A47" s="159">
        <v>3210</v>
      </c>
      <c r="B47" s="160" t="s">
        <v>612</v>
      </c>
      <c r="C47" s="124">
        <v>0</v>
      </c>
      <c r="D47" s="124">
        <v>0</v>
      </c>
    </row>
    <row r="48" spans="1:4" x14ac:dyDescent="0.2">
      <c r="A48" s="157"/>
      <c r="B48" s="140" t="s">
        <v>617</v>
      </c>
      <c r="C48" s="124">
        <v>0</v>
      </c>
      <c r="D48" s="124">
        <v>0</v>
      </c>
    </row>
    <row r="49" spans="1:4" x14ac:dyDescent="0.2">
      <c r="A49" s="159">
        <v>5400</v>
      </c>
      <c r="B49" s="160" t="s">
        <v>412</v>
      </c>
      <c r="C49" s="124">
        <v>0</v>
      </c>
      <c r="D49" s="124">
        <v>0</v>
      </c>
    </row>
    <row r="50" spans="1:4" x14ac:dyDescent="0.2">
      <c r="A50" s="157">
        <v>5410</v>
      </c>
      <c r="B50" s="154" t="s">
        <v>621</v>
      </c>
      <c r="C50" s="158">
        <v>0</v>
      </c>
      <c r="D50" s="158">
        <v>0</v>
      </c>
    </row>
    <row r="51" spans="1:4" x14ac:dyDescent="0.2">
      <c r="A51" s="157">
        <v>5411</v>
      </c>
      <c r="B51" s="154" t="s">
        <v>414</v>
      </c>
      <c r="C51" s="158">
        <v>0</v>
      </c>
      <c r="D51" s="158">
        <v>0</v>
      </c>
    </row>
    <row r="52" spans="1:4" x14ac:dyDescent="0.2">
      <c r="A52" s="157">
        <v>5420</v>
      </c>
      <c r="B52" s="154" t="s">
        <v>622</v>
      </c>
      <c r="C52" s="158">
        <v>0</v>
      </c>
      <c r="D52" s="158">
        <v>0</v>
      </c>
    </row>
    <row r="53" spans="1:4" x14ac:dyDescent="0.2">
      <c r="A53" s="157">
        <v>5421</v>
      </c>
      <c r="B53" s="154" t="s">
        <v>417</v>
      </c>
      <c r="C53" s="158">
        <v>0</v>
      </c>
      <c r="D53" s="158">
        <v>0</v>
      </c>
    </row>
    <row r="54" spans="1:4" x14ac:dyDescent="0.2">
      <c r="A54" s="157">
        <v>5430</v>
      </c>
      <c r="B54" s="154" t="s">
        <v>623</v>
      </c>
      <c r="C54" s="158">
        <v>0</v>
      </c>
      <c r="D54" s="158">
        <v>0</v>
      </c>
    </row>
    <row r="55" spans="1:4" x14ac:dyDescent="0.2">
      <c r="A55" s="157">
        <v>5431</v>
      </c>
      <c r="B55" s="154" t="s">
        <v>420</v>
      </c>
      <c r="C55" s="158">
        <v>0</v>
      </c>
      <c r="D55" s="158">
        <v>0</v>
      </c>
    </row>
    <row r="56" spans="1:4" x14ac:dyDescent="0.2">
      <c r="A56" s="157">
        <v>5440</v>
      </c>
      <c r="B56" s="154" t="s">
        <v>624</v>
      </c>
      <c r="C56" s="158">
        <v>0</v>
      </c>
      <c r="D56" s="158">
        <v>0</v>
      </c>
    </row>
    <row r="57" spans="1:4" x14ac:dyDescent="0.2">
      <c r="A57" s="157">
        <v>5441</v>
      </c>
      <c r="B57" s="154" t="s">
        <v>624</v>
      </c>
      <c r="C57" s="158">
        <v>0</v>
      </c>
      <c r="D57" s="158">
        <v>0</v>
      </c>
    </row>
    <row r="58" spans="1:4" x14ac:dyDescent="0.2">
      <c r="A58" s="157">
        <v>5450</v>
      </c>
      <c r="B58" s="154" t="s">
        <v>625</v>
      </c>
      <c r="C58" s="158">
        <v>0</v>
      </c>
      <c r="D58" s="158">
        <v>0</v>
      </c>
    </row>
    <row r="59" spans="1:4" x14ac:dyDescent="0.2">
      <c r="A59" s="157">
        <v>5451</v>
      </c>
      <c r="B59" s="154" t="s">
        <v>424</v>
      </c>
      <c r="C59" s="158">
        <v>0</v>
      </c>
      <c r="D59" s="158">
        <v>0</v>
      </c>
    </row>
    <row r="60" spans="1:4" x14ac:dyDescent="0.2">
      <c r="A60" s="157">
        <v>5452</v>
      </c>
      <c r="B60" s="154" t="s">
        <v>425</v>
      </c>
      <c r="C60" s="158">
        <v>0</v>
      </c>
      <c r="D60" s="158">
        <v>0</v>
      </c>
    </row>
    <row r="61" spans="1:4" x14ac:dyDescent="0.2">
      <c r="A61" s="159">
        <v>5500</v>
      </c>
      <c r="B61" s="160" t="s">
        <v>426</v>
      </c>
      <c r="C61" s="124">
        <f>+C62</f>
        <v>2827334.48</v>
      </c>
      <c r="D61" s="124">
        <f>+D62</f>
        <v>2205423.58</v>
      </c>
    </row>
    <row r="62" spans="1:4" x14ac:dyDescent="0.2">
      <c r="A62" s="157">
        <v>5510</v>
      </c>
      <c r="B62" s="154" t="s">
        <v>427</v>
      </c>
      <c r="C62" s="162">
        <f>SUM(C63:C70)</f>
        <v>2827334.48</v>
      </c>
      <c r="D62" s="158">
        <f>SUM(D63:D70)</f>
        <v>2205423.58</v>
      </c>
    </row>
    <row r="63" spans="1:4" x14ac:dyDescent="0.2">
      <c r="A63" s="157">
        <v>5511</v>
      </c>
      <c r="B63" s="154" t="s">
        <v>428</v>
      </c>
      <c r="C63" s="158">
        <v>0</v>
      </c>
      <c r="D63" s="158">
        <v>0</v>
      </c>
    </row>
    <row r="64" spans="1:4" x14ac:dyDescent="0.2">
      <c r="A64" s="157">
        <v>5512</v>
      </c>
      <c r="B64" s="154" t="s">
        <v>429</v>
      </c>
      <c r="C64" s="158">
        <v>0</v>
      </c>
      <c r="D64" s="158">
        <v>0</v>
      </c>
    </row>
    <row r="65" spans="1:4" x14ac:dyDescent="0.2">
      <c r="A65" s="157">
        <v>5513</v>
      </c>
      <c r="B65" s="154" t="s">
        <v>430</v>
      </c>
      <c r="C65" s="158">
        <v>147249.53</v>
      </c>
      <c r="D65" s="158">
        <v>116754.81</v>
      </c>
    </row>
    <row r="66" spans="1:4" x14ac:dyDescent="0.2">
      <c r="A66" s="157">
        <v>5514</v>
      </c>
      <c r="B66" s="154" t="s">
        <v>431</v>
      </c>
      <c r="C66" s="158">
        <v>335663.52</v>
      </c>
      <c r="D66" s="158">
        <v>156374.45000000001</v>
      </c>
    </row>
    <row r="67" spans="1:4" x14ac:dyDescent="0.2">
      <c r="A67" s="157">
        <v>5515</v>
      </c>
      <c r="B67" s="154" t="s">
        <v>432</v>
      </c>
      <c r="C67" s="158">
        <f>35106.72+432189.28+13372.11+900.87+3196.79+1589096.94+14160.99+3388.2+139455.32+4592.6+11559.29</f>
        <v>2247019.11</v>
      </c>
      <c r="D67" s="158">
        <v>1874258.57</v>
      </c>
    </row>
    <row r="68" spans="1:4" x14ac:dyDescent="0.2">
      <c r="A68" s="157">
        <v>5516</v>
      </c>
      <c r="B68" s="154" t="s">
        <v>433</v>
      </c>
      <c r="C68" s="158">
        <v>0</v>
      </c>
      <c r="D68" s="158">
        <v>0</v>
      </c>
    </row>
    <row r="69" spans="1:4" x14ac:dyDescent="0.2">
      <c r="A69" s="157">
        <v>5517</v>
      </c>
      <c r="B69" s="154" t="s">
        <v>434</v>
      </c>
      <c r="C69" s="158">
        <f>970.59+96431.73</f>
        <v>97402.319999999992</v>
      </c>
      <c r="D69" s="158">
        <v>58035.75</v>
      </c>
    </row>
    <row r="70" spans="1:4" x14ac:dyDescent="0.2">
      <c r="A70" s="157">
        <v>5518</v>
      </c>
      <c r="B70" s="154" t="s">
        <v>81</v>
      </c>
      <c r="C70" s="158">
        <v>0</v>
      </c>
      <c r="D70" s="158">
        <v>0</v>
      </c>
    </row>
    <row r="71" spans="1:4" x14ac:dyDescent="0.2">
      <c r="A71" s="157">
        <v>5520</v>
      </c>
      <c r="B71" s="154" t="s">
        <v>80</v>
      </c>
      <c r="C71" s="158">
        <v>0</v>
      </c>
      <c r="D71" s="158">
        <v>0</v>
      </c>
    </row>
    <row r="72" spans="1:4" x14ac:dyDescent="0.2">
      <c r="A72" s="157">
        <v>5521</v>
      </c>
      <c r="B72" s="154" t="s">
        <v>435</v>
      </c>
      <c r="C72" s="158">
        <v>0</v>
      </c>
      <c r="D72" s="158">
        <v>0</v>
      </c>
    </row>
    <row r="73" spans="1:4" x14ac:dyDescent="0.2">
      <c r="A73" s="157">
        <v>5522</v>
      </c>
      <c r="B73" s="154" t="s">
        <v>436</v>
      </c>
      <c r="C73" s="158">
        <v>0</v>
      </c>
      <c r="D73" s="158">
        <v>0</v>
      </c>
    </row>
    <row r="74" spans="1:4" x14ac:dyDescent="0.2">
      <c r="A74" s="157">
        <v>5530</v>
      </c>
      <c r="B74" s="154" t="s">
        <v>437</v>
      </c>
      <c r="C74" s="158">
        <v>0</v>
      </c>
      <c r="D74" s="158">
        <v>0</v>
      </c>
    </row>
    <row r="75" spans="1:4" x14ac:dyDescent="0.2">
      <c r="A75" s="157">
        <v>5531</v>
      </c>
      <c r="B75" s="154" t="s">
        <v>438</v>
      </c>
      <c r="C75" s="158">
        <v>0</v>
      </c>
      <c r="D75" s="158">
        <v>0</v>
      </c>
    </row>
    <row r="76" spans="1:4" x14ac:dyDescent="0.2">
      <c r="A76" s="157">
        <v>5532</v>
      </c>
      <c r="B76" s="154" t="s">
        <v>439</v>
      </c>
      <c r="C76" s="158">
        <v>0</v>
      </c>
      <c r="D76" s="158">
        <v>0</v>
      </c>
    </row>
    <row r="77" spans="1:4" x14ac:dyDescent="0.2">
      <c r="A77" s="157">
        <v>5533</v>
      </c>
      <c r="B77" s="154" t="s">
        <v>440</v>
      </c>
      <c r="C77" s="158">
        <v>0</v>
      </c>
      <c r="D77" s="158">
        <v>0</v>
      </c>
    </row>
    <row r="78" spans="1:4" x14ac:dyDescent="0.2">
      <c r="A78" s="157">
        <v>5534</v>
      </c>
      <c r="B78" s="154" t="s">
        <v>441</v>
      </c>
      <c r="C78" s="158">
        <v>0</v>
      </c>
      <c r="D78" s="158">
        <v>0</v>
      </c>
    </row>
    <row r="79" spans="1:4" x14ac:dyDescent="0.2">
      <c r="A79" s="157">
        <v>5535</v>
      </c>
      <c r="B79" s="154" t="s">
        <v>442</v>
      </c>
      <c r="C79" s="158">
        <v>0</v>
      </c>
      <c r="D79" s="158">
        <v>0</v>
      </c>
    </row>
    <row r="80" spans="1:4" x14ac:dyDescent="0.2">
      <c r="A80" s="157">
        <v>5540</v>
      </c>
      <c r="B80" s="154" t="s">
        <v>443</v>
      </c>
      <c r="C80" s="158">
        <v>0</v>
      </c>
      <c r="D80" s="158">
        <v>0</v>
      </c>
    </row>
    <row r="81" spans="1:4" x14ac:dyDescent="0.2">
      <c r="A81" s="157">
        <v>5541</v>
      </c>
      <c r="B81" s="154" t="s">
        <v>443</v>
      </c>
      <c r="C81" s="158">
        <v>0</v>
      </c>
      <c r="D81" s="158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SUM(C94:C95)</f>
        <v>963544.74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162">
        <v>963544.74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v>0</v>
      </c>
      <c r="D96" s="124"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v>0</v>
      </c>
      <c r="D102" s="124">
        <v>0</v>
      </c>
    </row>
    <row r="103" spans="1:4" x14ac:dyDescent="0.2">
      <c r="A103" s="62">
        <v>1120</v>
      </c>
      <c r="B103" s="141" t="s">
        <v>620</v>
      </c>
      <c r="C103" s="124">
        <v>0</v>
      </c>
      <c r="D103" s="124">
        <v>0</v>
      </c>
    </row>
    <row r="104" spans="1:4" x14ac:dyDescent="0.2">
      <c r="A104" s="55">
        <v>1124</v>
      </c>
      <c r="B104" s="139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635</v>
      </c>
      <c r="C112" s="56">
        <v>0</v>
      </c>
      <c r="D112" s="56">
        <v>0</v>
      </c>
    </row>
    <row r="113" spans="1:4" x14ac:dyDescent="0.2">
      <c r="A113" s="55"/>
      <c r="B113" s="143" t="s">
        <v>632</v>
      </c>
      <c r="C113" s="124">
        <f>C47+C48-C102</f>
        <v>0</v>
      </c>
      <c r="D113" s="124">
        <f>D47+D48-D102</f>
        <v>0</v>
      </c>
    </row>
    <row r="115" spans="1:4" x14ac:dyDescent="0.2">
      <c r="B115" s="42" t="s">
        <v>649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C9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2022-01-12T19:37:03Z</cp:lastPrinted>
  <dcterms:created xsi:type="dcterms:W3CDTF">2012-12-11T20:36:24Z</dcterms:created>
  <dcterms:modified xsi:type="dcterms:W3CDTF">2022-01-12T19:37:09Z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