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45" windowWidth="15600" windowHeight="8250" tabRatio="885" activeTab="3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CFG!$A$3:$H$40</definedName>
    <definedName name="_xlnm._FilterDatabase" localSheetId="0" hidden="1">COG!$A$3:$H$76</definedName>
  </definedNames>
  <calcPr calcId="144525"/>
</workbook>
</file>

<file path=xl/calcChain.xml><?xml version="1.0" encoding="utf-8"?>
<calcChain xmlns="http://schemas.openxmlformats.org/spreadsheetml/2006/main">
  <c r="H18" i="5" l="1"/>
  <c r="H16" i="5" s="1"/>
  <c r="H42" i="5" s="1"/>
  <c r="H19" i="5"/>
  <c r="H20" i="5"/>
  <c r="H21" i="5"/>
  <c r="H22" i="5"/>
  <c r="H23" i="5"/>
  <c r="H17" i="5"/>
  <c r="G42" i="5"/>
  <c r="C42" i="5"/>
  <c r="G16" i="5"/>
  <c r="F16" i="5"/>
  <c r="F42" i="5" s="1"/>
  <c r="E16" i="5"/>
  <c r="E42" i="5" s="1"/>
  <c r="D16" i="5"/>
  <c r="D42" i="5" s="1"/>
  <c r="C16" i="5"/>
  <c r="H7" i="4"/>
  <c r="H16" i="4" s="1"/>
  <c r="G16" i="4"/>
  <c r="F16" i="4"/>
  <c r="E16" i="4"/>
  <c r="D16" i="4"/>
  <c r="C16" i="4"/>
  <c r="H8" i="8"/>
  <c r="H6" i="8"/>
  <c r="G16" i="8"/>
  <c r="F16" i="8"/>
  <c r="E16" i="8"/>
  <c r="D16" i="8"/>
  <c r="C16" i="8"/>
  <c r="C77" i="6"/>
  <c r="G53" i="6"/>
  <c r="F53" i="6"/>
  <c r="E53" i="6"/>
  <c r="D53" i="6"/>
  <c r="C53" i="6"/>
  <c r="G43" i="6"/>
  <c r="F43" i="6"/>
  <c r="E43" i="6"/>
  <c r="D43" i="6"/>
  <c r="C43" i="6"/>
  <c r="G33" i="6"/>
  <c r="F33" i="6"/>
  <c r="E33" i="6"/>
  <c r="D33" i="6"/>
  <c r="C33" i="6"/>
  <c r="G23" i="6"/>
  <c r="F23" i="6"/>
  <c r="H23" i="6" s="1"/>
  <c r="E23" i="6"/>
  <c r="D23" i="6"/>
  <c r="C23" i="6"/>
  <c r="G13" i="6"/>
  <c r="F13" i="6"/>
  <c r="H13" i="6" s="1"/>
  <c r="E13" i="6"/>
  <c r="D13" i="6"/>
  <c r="C13" i="6"/>
  <c r="H6" i="6"/>
  <c r="H7" i="6"/>
  <c r="H8" i="6"/>
  <c r="H9" i="6"/>
  <c r="H10" i="6"/>
  <c r="H11" i="6"/>
  <c r="H12" i="6"/>
  <c r="H14" i="6"/>
  <c r="H15" i="6"/>
  <c r="H16" i="6"/>
  <c r="H17" i="6"/>
  <c r="H18" i="6"/>
  <c r="H19" i="6"/>
  <c r="H20" i="6"/>
  <c r="H21" i="6"/>
  <c r="H22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4" i="6"/>
  <c r="H45" i="6"/>
  <c r="H46" i="6"/>
  <c r="H47" i="6"/>
  <c r="H48" i="6"/>
  <c r="H49" i="6"/>
  <c r="H50" i="6"/>
  <c r="H51" i="6"/>
  <c r="H52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G5" i="6"/>
  <c r="F5" i="6"/>
  <c r="H5" i="6" s="1"/>
  <c r="E5" i="6"/>
  <c r="D5" i="6"/>
  <c r="C5" i="6"/>
  <c r="H16" i="8" l="1"/>
  <c r="H53" i="6"/>
  <c r="D77" i="6"/>
  <c r="H43" i="6"/>
  <c r="E77" i="6"/>
  <c r="G77" i="6"/>
  <c r="F77" i="6"/>
  <c r="H77" i="6" l="1"/>
</calcChain>
</file>

<file path=xl/sharedStrings.xml><?xml version="1.0" encoding="utf-8"?>
<sst xmlns="http://schemas.openxmlformats.org/spreadsheetml/2006/main" count="204" uniqueCount="143">
  <si>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</si>
  <si>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</si>
  <si>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</si>
  <si>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</si>
  <si>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</si>
  <si>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</si>
  <si>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</si>
  <si>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</si>
  <si>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</si>
  <si>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</si>
  <si>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</si>
  <si>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Órganos Autónomos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</si>
  <si>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</si>
  <si>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</si>
  <si>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</si>
  <si>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</si>
  <si>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</si>
  <si>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</si>
  <si>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</si>
  <si>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</si>
  <si>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</si>
  <si>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</si>
  <si>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</si>
  <si>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</si>
  <si>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</si>
  <si>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</si>
  <si>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</si>
  <si>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</si>
  <si>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</si>
  <si>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</si>
  <si>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</si>
  <si>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</si>
  <si>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</si>
  <si>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</si>
  <si>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Paraestatales Finanacieras No Monetarias con Participacion Estatal Mayoritaria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</si>
  <si>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</si>
  <si>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</si>
  <si>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</si>
  <si>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</si>
  <si>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</si>
  <si>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</si>
  <si>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</si>
  <si>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</si>
  <si>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Coordinación de la Politica de Gobierno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</si>
  <si>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</si>
  <si>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</si>
  <si>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</si>
  <si>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</si>
  <si>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</si>
  <si>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</si>
  <si>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</si>
  <si>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</si>
  <si>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</si>
  <si>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2</t>
  </si>
  <si>
    <t>Dependencia o Unidad Administrativa 3</t>
  </si>
  <si>
    <t>Dependencia o Unidad Administrativa 4</t>
  </si>
  <si>
    <t>Dependencia o Unidad Administrativa 6</t>
  </si>
  <si>
    <t>Dependencia o Unidad Administrativa 7</t>
  </si>
  <si>
    <t>Dependencia o Unidad Administrativa 8</t>
  </si>
  <si>
    <t>Dependencia o Unidad Administrativa xx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</si>
  <si>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</si>
  <si>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</si>
  <si>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</si>
  <si>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</si>
  <si>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</si>
  <si>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</si>
  <si>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</si>
  <si>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</si>
  <si>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</si>
  <si>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</si>
  <si>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</si>
  <si>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</si>
  <si>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</si>
  <si>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</si>
  <si>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</si>
  <si>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</si>
  <si>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</si>
  <si>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</si>
  <si>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</si>
  <si>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</si>
  <si>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</si>
  <si>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</si>
  <si>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</si>
  <si>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</si>
  <si>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</si>
  <si>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</si>
  <si>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</si>
  <si>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</si>
  <si>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</si>
  <si>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</si>
  <si>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</si>
  <si>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</si>
  <si>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</si>
  <si>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</si>
  <si>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</si>
  <si>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</si>
  <si>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</si>
  <si>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</si>
  <si>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</si>
  <si>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</si>
  <si>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</si>
  <si>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</si>
  <si>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</si>
  <si>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</si>
  <si>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</si>
  <si>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</si>
  <si>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</si>
  <si>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</si>
  <si>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</si>
  <si>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</si>
  <si>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</si>
  <si>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</si>
  <si>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</si>
  <si>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</si>
  <si>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</si>
  <si>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</si>
  <si>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</si>
  <si>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</si>
  <si>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</si>
  <si>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</si>
  <si>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</si>
  <si>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</si>
  <si>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</si>
  <si>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</si>
  <si>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</si>
  <si>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</si>
  <si>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</si>
  <si>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</si>
  <si>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</si>
  <si>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</si>
  <si>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</si>
  <si>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</si>
  <si>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</si>
  <si>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</si>
  <si>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</si>
  <si>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Gobierno (Federal/Estatal/Municipal) de __________________________
Estado Analítico del Ejercicio del Presupuesto de Egresos
Clasificación Administrativa
Del XXXX al XXXX</t>
  </si>
  <si>
    <t>Sector Paraestatal del Gobierno (Federal/Estatal/Municipal) de ______________________
Estado Analítico del Ejercicio del Presupuesto de Egresos
Clasificación Administrativa
Del XXXX al XXXX</t>
  </si>
  <si>
    <t>Bajo protesta de decir verdad declaramos que los Estados Financieros y sus notas, son razonablemente correctos y son responsabilidad del emisor.</t>
  </si>
  <si>
    <t>SMAPAM</t>
  </si>
  <si>
    <t>Sistema Municipal de Agua Potable y Alcantarillado de Moroleón
Estado Analítico del Ejercicio del Presupuesto de Egresos
Clasificación por Objeto del Gasto (Capítulo y Concepto)
Del 01 de enero al 30 de Septiembre de 2019</t>
  </si>
  <si>
    <t>Sistema Municipal de Agua Potable y Alcantarillado de Moroleón
Estado Analítico del Ejercicio del Presupuesto de Egresos
Clasificación Económica (por Tipo de Gasto)
Del 01 de enero al 30 de Septiembre de 2019</t>
  </si>
  <si>
    <t>Sistema Municipal de Agua Potable y Alcantarillado de Moroleón
Estado Analítico del Ejercicio del Presupuesto de Egresos
Clasificación Administrativa
Del 01 de enero al 30 de Septiembre de 2019</t>
  </si>
  <si>
    <t>Sistema Municipal de Agua Potable y Alcantarillado de Moroleón
Estado Analítico del Ejercicio del Presupuesto de Egresos
Clasificación Funcional (Finalidad y Función)
Del 01 de enero al 30 de Septiembre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</si>
</sst>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65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2" fillId="0" borderId="5" xfId="0" applyFont="1" applyFill="1" applyBorder="1" applyProtection="1">
      <protection locked="0"/>
    </xf>
    <xf numFmtId="4" fontId="6" fillId="2" borderId="8" xfId="9" applyNumberFormat="1" applyFont="1" applyFill="1" applyBorder="1" applyAlignment="1">
      <alignment horizontal="center" vertical="center" wrapText="1"/>
    </xf>
    <xf numFmtId="0" fontId="6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6" xfId="0" applyFont="1" applyFill="1" applyBorder="1" applyAlignment="1" applyProtection="1">
      <alignment horizontal="left"/>
    </xf>
    <xf numFmtId="0" fontId="6" fillId="0" borderId="6" xfId="0" applyFont="1" applyFill="1" applyBorder="1" applyAlignment="1" applyProtection="1">
      <alignment horizontal="left"/>
      <protection locked="0"/>
    </xf>
    <xf numFmtId="4" fontId="2" fillId="0" borderId="13" xfId="0" applyNumberFormat="1" applyFont="1" applyFill="1" applyBorder="1" applyProtection="1">
      <protection locked="0"/>
    </xf>
    <xf numFmtId="4" fontId="2" fillId="0" borderId="15" xfId="0" applyNumberFormat="1" applyFont="1" applyFill="1" applyBorder="1" applyProtection="1">
      <protection locked="0"/>
    </xf>
    <xf numFmtId="4" fontId="2" fillId="0" borderId="14" xfId="0" applyNumberFormat="1" applyFont="1" applyFill="1" applyBorder="1" applyProtection="1">
      <protection locked="0"/>
    </xf>
    <xf numFmtId="4" fontId="6" fillId="0" borderId="14" xfId="0" applyNumberFormat="1" applyFont="1" applyFill="1" applyBorder="1" applyProtection="1">
      <protection locked="0"/>
    </xf>
    <xf numFmtId="0" fontId="2" fillId="0" borderId="0" xfId="0" applyFont="1" applyBorder="1" applyProtection="1"/>
    <xf numFmtId="0" fontId="2" fillId="0" borderId="6" xfId="0" applyFont="1" applyBorder="1" applyProtection="1"/>
    <xf numFmtId="0" fontId="6" fillId="0" borderId="5" xfId="0" applyFont="1" applyFill="1" applyBorder="1" applyProtection="1">
      <protection locked="0"/>
    </xf>
    <xf numFmtId="0" fontId="2" fillId="0" borderId="13" xfId="0" applyFont="1" applyBorder="1" applyProtection="1">
      <protection locked="0"/>
    </xf>
    <xf numFmtId="0" fontId="2" fillId="0" borderId="15" xfId="0" applyFont="1" applyBorder="1" applyProtection="1">
      <protection locked="0"/>
    </xf>
    <xf numFmtId="0" fontId="2" fillId="0" borderId="14" xfId="0" applyFont="1" applyBorder="1" applyProtection="1">
      <protection locked="0"/>
    </xf>
    <xf numFmtId="0" fontId="2" fillId="0" borderId="4" xfId="0" applyFont="1" applyFill="1" applyBorder="1" applyProtection="1">
      <protection locked="0"/>
    </xf>
    <xf numFmtId="4" fontId="6" fillId="0" borderId="8" xfId="0" applyNumberFormat="1" applyFont="1" applyFill="1" applyBorder="1" applyProtection="1">
      <protection locked="0"/>
    </xf>
    <xf numFmtId="0" fontId="2" fillId="0" borderId="3" xfId="9" applyFont="1" applyFill="1" applyBorder="1" applyAlignment="1">
      <alignment horizontal="center" vertical="center"/>
    </xf>
    <xf numFmtId="0" fontId="2" fillId="0" borderId="7" xfId="0" applyFont="1" applyFill="1" applyBorder="1" applyProtection="1">
      <protection locked="0"/>
    </xf>
    <xf numFmtId="0" fontId="0" fillId="0" borderId="9" xfId="0" applyBorder="1" applyProtection="1">
      <protection locked="0"/>
    </xf>
    <xf numFmtId="0" fontId="6" fillId="0" borderId="0" xfId="9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6" xfId="0" applyBorder="1" applyProtection="1">
      <protection locked="0"/>
    </xf>
    <xf numFmtId="4" fontId="0" fillId="0" borderId="13" xfId="0" applyNumberFormat="1" applyBorder="1" applyProtection="1">
      <protection locked="0"/>
    </xf>
    <xf numFmtId="4" fontId="0" fillId="0" borderId="15" xfId="0" applyNumberFormat="1" applyBorder="1" applyProtection="1">
      <protection locked="0"/>
    </xf>
    <xf numFmtId="4" fontId="0" fillId="0" borderId="14" xfId="0" applyNumberFormat="1" applyBorder="1" applyProtection="1">
      <protection locked="0"/>
    </xf>
    <xf numFmtId="4" fontId="2" fillId="0" borderId="13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wrapText="1"/>
    </xf>
    <xf numFmtId="0" fontId="6" fillId="0" borderId="9" xfId="0" applyFont="1" applyFill="1" applyBorder="1" applyProtection="1">
      <protection locked="0"/>
    </xf>
    <xf numFmtId="0" fontId="6" fillId="0" borderId="10" xfId="0" applyFont="1" applyFill="1" applyBorder="1" applyAlignment="1" applyProtection="1">
      <alignment horizontal="left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10" xfId="9" applyFont="1" applyFill="1" applyBorder="1" applyAlignment="1" applyProtection="1">
      <alignment horizontal="center" vertical="center" wrapText="1"/>
      <protection locked="0"/>
    </xf>
    <xf numFmtId="0" fontId="6" fillId="2" borderId="11" xfId="9" applyFont="1" applyFill="1" applyBorder="1" applyAlignment="1" applyProtection="1">
      <alignment horizontal="center" vertical="center" wrapText="1"/>
      <protection locked="0"/>
    </xf>
    <xf numFmtId="4" fontId="6" fillId="2" borderId="13" xfId="9" applyNumberFormat="1" applyFont="1" applyFill="1" applyBorder="1" applyAlignment="1">
      <alignment horizontal="center" vertical="center" wrapText="1"/>
    </xf>
    <xf numFmtId="4" fontId="6" fillId="2" borderId="14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1" xfId="9" applyFont="1" applyFill="1" applyBorder="1" applyAlignment="1">
      <alignment horizontal="center" vertical="center"/>
    </xf>
    <xf numFmtId="0" fontId="6" fillId="2" borderId="4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  <xf numFmtId="0" fontId="6" fillId="2" borderId="7" xfId="9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left"/>
    </xf>
    <xf numFmtId="4" fontId="6" fillId="0" borderId="13" xfId="0" applyNumberFormat="1" applyFont="1" applyFill="1" applyBorder="1" applyProtection="1">
      <protection locked="0"/>
    </xf>
    <xf numFmtId="0" fontId="7" fillId="0" borderId="0" xfId="0" applyFont="1" applyProtection="1">
      <protection locked="0"/>
    </xf>
    <xf numFmtId="4" fontId="6" fillId="0" borderId="15" xfId="0" applyNumberFormat="1" applyFont="1" applyFill="1" applyBorder="1" applyProtection="1"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showGridLines="0" topLeftCell="A53" workbookViewId="0">
      <selection activeCell="H88" sqref="H88"/>
    </sheetView>
  </sheetViews>
  <sheetFormatPr baseColWidth="10" defaultRowHeight="11.25" x14ac:dyDescent="0.2"/>
  <cols>
    <col min="1" max="1" width="5.83203125" style="1" customWidth="1"/>
    <col min="2" max="2" width="62.83203125" style="1" customWidth="1"/>
    <col min="3" max="3" width="18.33203125" style="1" customWidth="1"/>
    <col min="4" max="4" width="19.83203125" style="1" customWidth="1"/>
    <col min="5" max="8" width="18.33203125" style="1" customWidth="1"/>
    <col min="9" max="16384" width="12" style="1"/>
  </cols>
  <sheetData>
    <row r="1" spans="1:8" ht="50.1" customHeight="1" x14ac:dyDescent="0.2">
      <c r="A1" s="50" t="s">
        <v>139</v>
      </c>
      <c r="B1" s="51"/>
      <c r="C1" s="51"/>
      <c r="D1" s="51"/>
      <c r="E1" s="51"/>
      <c r="F1" s="51"/>
      <c r="G1" s="51"/>
      <c r="H1" s="52"/>
    </row>
    <row r="2" spans="1:8" x14ac:dyDescent="0.2">
      <c r="A2" s="55" t="s">
        <v>61</v>
      </c>
      <c r="B2" s="56"/>
      <c r="C2" s="50" t="s">
        <v>67</v>
      </c>
      <c r="D2" s="51"/>
      <c r="E2" s="51"/>
      <c r="F2" s="51"/>
      <c r="G2" s="52"/>
      <c r="H2" s="53" t="s">
        <v>66</v>
      </c>
    </row>
    <row r="3" spans="1:8" ht="24.95" customHeight="1" x14ac:dyDescent="0.2">
      <c r="A3" s="57"/>
      <c r="B3" s="58"/>
      <c r="C3" s="9" t="s">
        <v>62</v>
      </c>
      <c r="D3" s="9" t="s">
        <v>132</v>
      </c>
      <c r="E3" s="9" t="s">
        <v>63</v>
      </c>
      <c r="F3" s="9" t="s">
        <v>64</v>
      </c>
      <c r="G3" s="9" t="s">
        <v>65</v>
      </c>
      <c r="H3" s="54"/>
    </row>
    <row r="4" spans="1:8" x14ac:dyDescent="0.2">
      <c r="A4" s="59"/>
      <c r="B4" s="60"/>
      <c r="C4" s="10">
        <v>1</v>
      </c>
      <c r="D4" s="10">
        <v>2</v>
      </c>
      <c r="E4" s="10" t="s">
        <v>133</v>
      </c>
      <c r="F4" s="10">
        <v>4</v>
      </c>
      <c r="G4" s="10">
        <v>5</v>
      </c>
      <c r="H4" s="10" t="s">
        <v>134</v>
      </c>
    </row>
    <row r="5" spans="1:8" s="63" customFormat="1" x14ac:dyDescent="0.2">
      <c r="A5" s="61" t="s">
        <v>68</v>
      </c>
      <c r="B5" s="7"/>
      <c r="C5" s="62">
        <f>SUM(C6:C12)</f>
        <v>15365123</v>
      </c>
      <c r="D5" s="62">
        <f t="shared" ref="D5:G5" si="0">SUM(D6:D12)</f>
        <v>0</v>
      </c>
      <c r="E5" s="62">
        <f t="shared" si="0"/>
        <v>15365123</v>
      </c>
      <c r="F5" s="62">
        <f t="shared" si="0"/>
        <v>7956290.3599999994</v>
      </c>
      <c r="G5" s="62">
        <f t="shared" si="0"/>
        <v>7956290.3599999994</v>
      </c>
      <c r="H5" s="62">
        <f>+E5-F5</f>
        <v>7408832.6400000006</v>
      </c>
    </row>
    <row r="6" spans="1:8" x14ac:dyDescent="0.2">
      <c r="A6" s="5"/>
      <c r="B6" s="11" t="s">
        <v>77</v>
      </c>
      <c r="C6" s="15">
        <v>9020053</v>
      </c>
      <c r="D6" s="15">
        <v>0</v>
      </c>
      <c r="E6" s="15">
        <v>9020053</v>
      </c>
      <c r="F6" s="15">
        <v>6081511.5599999996</v>
      </c>
      <c r="G6" s="15">
        <v>6081511.5599999996</v>
      </c>
      <c r="H6" s="15">
        <f t="shared" ref="H6:H69" si="1">+E6-F6</f>
        <v>2938541.4400000004</v>
      </c>
    </row>
    <row r="7" spans="1:8" x14ac:dyDescent="0.2">
      <c r="A7" s="5"/>
      <c r="B7" s="11" t="s">
        <v>78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f t="shared" si="1"/>
        <v>0</v>
      </c>
    </row>
    <row r="8" spans="1:8" x14ac:dyDescent="0.2">
      <c r="A8" s="5"/>
      <c r="B8" s="11" t="s">
        <v>79</v>
      </c>
      <c r="C8" s="15">
        <v>2205695</v>
      </c>
      <c r="D8" s="15">
        <v>0</v>
      </c>
      <c r="E8" s="15">
        <v>2205695</v>
      </c>
      <c r="F8" s="15">
        <v>316860.96000000002</v>
      </c>
      <c r="G8" s="15">
        <v>316860.96000000002</v>
      </c>
      <c r="H8" s="15">
        <f t="shared" si="1"/>
        <v>1888834.04</v>
      </c>
    </row>
    <row r="9" spans="1:8" x14ac:dyDescent="0.2">
      <c r="A9" s="5"/>
      <c r="B9" s="11" t="s">
        <v>35</v>
      </c>
      <c r="C9" s="15">
        <v>2529521</v>
      </c>
      <c r="D9" s="15">
        <v>0</v>
      </c>
      <c r="E9" s="15">
        <v>2529521</v>
      </c>
      <c r="F9" s="15">
        <v>1319052.42</v>
      </c>
      <c r="G9" s="15">
        <v>1319052.42</v>
      </c>
      <c r="H9" s="15">
        <f t="shared" si="1"/>
        <v>1210468.58</v>
      </c>
    </row>
    <row r="10" spans="1:8" x14ac:dyDescent="0.2">
      <c r="A10" s="5"/>
      <c r="B10" s="11" t="s">
        <v>80</v>
      </c>
      <c r="C10" s="15">
        <v>960524</v>
      </c>
      <c r="D10" s="15">
        <v>0</v>
      </c>
      <c r="E10" s="15">
        <v>960524</v>
      </c>
      <c r="F10" s="15">
        <v>238865.42</v>
      </c>
      <c r="G10" s="15">
        <v>238865.42</v>
      </c>
      <c r="H10" s="15">
        <f t="shared" si="1"/>
        <v>721658.58</v>
      </c>
    </row>
    <row r="11" spans="1:8" x14ac:dyDescent="0.2">
      <c r="A11" s="5"/>
      <c r="B11" s="11" t="s">
        <v>36</v>
      </c>
      <c r="C11" s="15">
        <v>649330</v>
      </c>
      <c r="D11" s="15">
        <v>0</v>
      </c>
      <c r="E11" s="15">
        <v>649330</v>
      </c>
      <c r="F11" s="15">
        <v>0</v>
      </c>
      <c r="G11" s="15">
        <v>0</v>
      </c>
      <c r="H11" s="15">
        <f t="shared" si="1"/>
        <v>649330</v>
      </c>
    </row>
    <row r="12" spans="1:8" x14ac:dyDescent="0.2">
      <c r="A12" s="5"/>
      <c r="B12" s="11" t="s">
        <v>81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f t="shared" si="1"/>
        <v>0</v>
      </c>
    </row>
    <row r="13" spans="1:8" s="63" customFormat="1" x14ac:dyDescent="0.2">
      <c r="A13" s="61" t="s">
        <v>69</v>
      </c>
      <c r="B13" s="7"/>
      <c r="C13" s="64">
        <f>SUM(C14:C22)</f>
        <v>3989661</v>
      </c>
      <c r="D13" s="64">
        <f t="shared" ref="D13:G13" si="2">SUM(D14:D22)</f>
        <v>0</v>
      </c>
      <c r="E13" s="64">
        <f t="shared" si="2"/>
        <v>3989661</v>
      </c>
      <c r="F13" s="64">
        <f t="shared" si="2"/>
        <v>2068262.02</v>
      </c>
      <c r="G13" s="64">
        <f t="shared" si="2"/>
        <v>2068262.02</v>
      </c>
      <c r="H13" s="64">
        <f t="shared" si="1"/>
        <v>1921398.98</v>
      </c>
    </row>
    <row r="14" spans="1:8" x14ac:dyDescent="0.2">
      <c r="A14" s="5"/>
      <c r="B14" s="11" t="s">
        <v>82</v>
      </c>
      <c r="C14" s="15">
        <v>253533</v>
      </c>
      <c r="D14" s="15">
        <v>0</v>
      </c>
      <c r="E14" s="15">
        <v>253533</v>
      </c>
      <c r="F14" s="15">
        <v>145000.57999999999</v>
      </c>
      <c r="G14" s="15">
        <v>145000.57999999999</v>
      </c>
      <c r="H14" s="15">
        <f t="shared" si="1"/>
        <v>108532.42000000001</v>
      </c>
    </row>
    <row r="15" spans="1:8" x14ac:dyDescent="0.2">
      <c r="A15" s="5"/>
      <c r="B15" s="11" t="s">
        <v>83</v>
      </c>
      <c r="C15" s="15">
        <v>65953</v>
      </c>
      <c r="D15" s="15">
        <v>0</v>
      </c>
      <c r="E15" s="15">
        <v>65953</v>
      </c>
      <c r="F15" s="15">
        <v>29313.64</v>
      </c>
      <c r="G15" s="15">
        <v>29313.64</v>
      </c>
      <c r="H15" s="15">
        <f t="shared" si="1"/>
        <v>36639.360000000001</v>
      </c>
    </row>
    <row r="16" spans="1:8" x14ac:dyDescent="0.2">
      <c r="A16" s="5"/>
      <c r="B16" s="11" t="s">
        <v>84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f t="shared" si="1"/>
        <v>0</v>
      </c>
    </row>
    <row r="17" spans="1:8" x14ac:dyDescent="0.2">
      <c r="A17" s="5"/>
      <c r="B17" s="11" t="s">
        <v>85</v>
      </c>
      <c r="C17" s="15">
        <v>3033937</v>
      </c>
      <c r="D17" s="15">
        <v>0</v>
      </c>
      <c r="E17" s="15">
        <v>3033937</v>
      </c>
      <c r="F17" s="15">
        <v>1497513.74</v>
      </c>
      <c r="G17" s="15">
        <v>1497513.74</v>
      </c>
      <c r="H17" s="15">
        <f t="shared" si="1"/>
        <v>1536423.26</v>
      </c>
    </row>
    <row r="18" spans="1:8" x14ac:dyDescent="0.2">
      <c r="A18" s="5"/>
      <c r="B18" s="11" t="s">
        <v>86</v>
      </c>
      <c r="C18" s="15">
        <v>18948</v>
      </c>
      <c r="D18" s="15">
        <v>0</v>
      </c>
      <c r="E18" s="15">
        <v>18948</v>
      </c>
      <c r="F18" s="15">
        <v>0</v>
      </c>
      <c r="G18" s="15">
        <v>0</v>
      </c>
      <c r="H18" s="15">
        <f t="shared" si="1"/>
        <v>18948</v>
      </c>
    </row>
    <row r="19" spans="1:8" x14ac:dyDescent="0.2">
      <c r="A19" s="5"/>
      <c r="B19" s="11" t="s">
        <v>87</v>
      </c>
      <c r="C19" s="15">
        <v>369294</v>
      </c>
      <c r="D19" s="15">
        <v>0</v>
      </c>
      <c r="E19" s="15">
        <v>369294</v>
      </c>
      <c r="F19" s="15">
        <v>306921.15000000002</v>
      </c>
      <c r="G19" s="15">
        <v>306921.15000000002</v>
      </c>
      <c r="H19" s="15">
        <f t="shared" si="1"/>
        <v>62372.849999999977</v>
      </c>
    </row>
    <row r="20" spans="1:8" x14ac:dyDescent="0.2">
      <c r="A20" s="5"/>
      <c r="B20" s="11" t="s">
        <v>88</v>
      </c>
      <c r="C20" s="15">
        <v>140263</v>
      </c>
      <c r="D20" s="15">
        <v>0</v>
      </c>
      <c r="E20" s="15">
        <v>140263</v>
      </c>
      <c r="F20" s="15">
        <v>85297.56</v>
      </c>
      <c r="G20" s="15">
        <v>85297.56</v>
      </c>
      <c r="H20" s="15">
        <f t="shared" si="1"/>
        <v>54965.440000000002</v>
      </c>
    </row>
    <row r="21" spans="1:8" x14ac:dyDescent="0.2">
      <c r="A21" s="5"/>
      <c r="B21" s="11" t="s">
        <v>89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f t="shared" si="1"/>
        <v>0</v>
      </c>
    </row>
    <row r="22" spans="1:8" x14ac:dyDescent="0.2">
      <c r="A22" s="5"/>
      <c r="B22" s="11" t="s">
        <v>90</v>
      </c>
      <c r="C22" s="15">
        <v>107733</v>
      </c>
      <c r="D22" s="15">
        <v>0</v>
      </c>
      <c r="E22" s="15">
        <v>107733</v>
      </c>
      <c r="F22" s="15">
        <v>4215.3500000000004</v>
      </c>
      <c r="G22" s="15">
        <v>4215.3500000000004</v>
      </c>
      <c r="H22" s="15">
        <f t="shared" si="1"/>
        <v>103517.65</v>
      </c>
    </row>
    <row r="23" spans="1:8" s="63" customFormat="1" x14ac:dyDescent="0.2">
      <c r="A23" s="61" t="s">
        <v>70</v>
      </c>
      <c r="B23" s="7"/>
      <c r="C23" s="64">
        <f>SUM(C24:C32)</f>
        <v>19127933</v>
      </c>
      <c r="D23" s="64">
        <f t="shared" ref="D23:G23" si="3">SUM(D24:D32)</f>
        <v>0</v>
      </c>
      <c r="E23" s="64">
        <f t="shared" si="3"/>
        <v>19127933</v>
      </c>
      <c r="F23" s="64">
        <f t="shared" si="3"/>
        <v>13547998.250000002</v>
      </c>
      <c r="G23" s="64">
        <f t="shared" si="3"/>
        <v>13547998.250000002</v>
      </c>
      <c r="H23" s="64">
        <f t="shared" si="1"/>
        <v>5579934.7499999981</v>
      </c>
    </row>
    <row r="24" spans="1:8" x14ac:dyDescent="0.2">
      <c r="A24" s="5"/>
      <c r="B24" s="11" t="s">
        <v>91</v>
      </c>
      <c r="C24" s="15">
        <v>9134440</v>
      </c>
      <c r="D24" s="15">
        <v>0</v>
      </c>
      <c r="E24" s="15">
        <v>9134440</v>
      </c>
      <c r="F24" s="15">
        <v>7120186.3799999999</v>
      </c>
      <c r="G24" s="15">
        <v>7120186.3799999999</v>
      </c>
      <c r="H24" s="15">
        <f t="shared" si="1"/>
        <v>2014253.62</v>
      </c>
    </row>
    <row r="25" spans="1:8" x14ac:dyDescent="0.2">
      <c r="A25" s="5"/>
      <c r="B25" s="11" t="s">
        <v>92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f t="shared" si="1"/>
        <v>0</v>
      </c>
    </row>
    <row r="26" spans="1:8" x14ac:dyDescent="0.2">
      <c r="A26" s="5"/>
      <c r="B26" s="11" t="s">
        <v>93</v>
      </c>
      <c r="C26" s="15">
        <v>620931</v>
      </c>
      <c r="D26" s="15">
        <v>0</v>
      </c>
      <c r="E26" s="15">
        <v>620931</v>
      </c>
      <c r="F26" s="15">
        <v>274495.27</v>
      </c>
      <c r="G26" s="15">
        <v>274495.27</v>
      </c>
      <c r="H26" s="15">
        <f t="shared" si="1"/>
        <v>346435.73</v>
      </c>
    </row>
    <row r="27" spans="1:8" x14ac:dyDescent="0.2">
      <c r="A27" s="5"/>
      <c r="B27" s="11" t="s">
        <v>94</v>
      </c>
      <c r="C27" s="15">
        <v>183296</v>
      </c>
      <c r="D27" s="15">
        <v>0</v>
      </c>
      <c r="E27" s="15">
        <v>183296</v>
      </c>
      <c r="F27" s="15">
        <v>106979.62</v>
      </c>
      <c r="G27" s="15">
        <v>106979.62</v>
      </c>
      <c r="H27" s="15">
        <f t="shared" si="1"/>
        <v>76316.38</v>
      </c>
    </row>
    <row r="28" spans="1:8" x14ac:dyDescent="0.2">
      <c r="A28" s="5"/>
      <c r="B28" s="11" t="s">
        <v>95</v>
      </c>
      <c r="C28" s="15">
        <v>4217614</v>
      </c>
      <c r="D28" s="15">
        <v>0</v>
      </c>
      <c r="E28" s="15">
        <v>4217614</v>
      </c>
      <c r="F28" s="15">
        <v>2711346.35</v>
      </c>
      <c r="G28" s="15">
        <v>2711346.35</v>
      </c>
      <c r="H28" s="15">
        <f t="shared" si="1"/>
        <v>1506267.65</v>
      </c>
    </row>
    <row r="29" spans="1:8" x14ac:dyDescent="0.2">
      <c r="A29" s="5"/>
      <c r="B29" s="11" t="s">
        <v>96</v>
      </c>
      <c r="C29" s="15">
        <v>210287</v>
      </c>
      <c r="D29" s="15">
        <v>0</v>
      </c>
      <c r="E29" s="15">
        <v>210287</v>
      </c>
      <c r="F29" s="15">
        <v>167129.57999999999</v>
      </c>
      <c r="G29" s="15">
        <v>167129.57999999999</v>
      </c>
      <c r="H29" s="15">
        <f t="shared" si="1"/>
        <v>43157.420000000013</v>
      </c>
    </row>
    <row r="30" spans="1:8" x14ac:dyDescent="0.2">
      <c r="A30" s="5"/>
      <c r="B30" s="11" t="s">
        <v>97</v>
      </c>
      <c r="C30" s="15">
        <v>128592</v>
      </c>
      <c r="D30" s="15">
        <v>0</v>
      </c>
      <c r="E30" s="15">
        <v>128592</v>
      </c>
      <c r="F30" s="15">
        <v>41245.06</v>
      </c>
      <c r="G30" s="15">
        <v>41245.06</v>
      </c>
      <c r="H30" s="15">
        <f t="shared" si="1"/>
        <v>87346.94</v>
      </c>
    </row>
    <row r="31" spans="1:8" x14ac:dyDescent="0.2">
      <c r="A31" s="5"/>
      <c r="B31" s="11" t="s">
        <v>98</v>
      </c>
      <c r="C31" s="15">
        <v>110921</v>
      </c>
      <c r="D31" s="15">
        <v>0</v>
      </c>
      <c r="E31" s="15">
        <v>110921</v>
      </c>
      <c r="F31" s="15">
        <v>32013.55</v>
      </c>
      <c r="G31" s="15">
        <v>32013.55</v>
      </c>
      <c r="H31" s="15">
        <f t="shared" si="1"/>
        <v>78907.45</v>
      </c>
    </row>
    <row r="32" spans="1:8" x14ac:dyDescent="0.2">
      <c r="A32" s="5"/>
      <c r="B32" s="11" t="s">
        <v>19</v>
      </c>
      <c r="C32" s="15">
        <v>4521852</v>
      </c>
      <c r="D32" s="15">
        <v>0</v>
      </c>
      <c r="E32" s="15">
        <v>4521852</v>
      </c>
      <c r="F32" s="15">
        <v>3094602.44</v>
      </c>
      <c r="G32" s="15">
        <v>3094602.44</v>
      </c>
      <c r="H32" s="15">
        <f t="shared" si="1"/>
        <v>1427249.56</v>
      </c>
    </row>
    <row r="33" spans="1:8" s="63" customFormat="1" x14ac:dyDescent="0.2">
      <c r="A33" s="61" t="s">
        <v>71</v>
      </c>
      <c r="B33" s="7"/>
      <c r="C33" s="64">
        <f>SUM(C34:C42)</f>
        <v>10393</v>
      </c>
      <c r="D33" s="64">
        <f t="shared" ref="D33:G33" si="4">SUM(D34:D42)</f>
        <v>0</v>
      </c>
      <c r="E33" s="64">
        <f t="shared" si="4"/>
        <v>10393</v>
      </c>
      <c r="F33" s="64">
        <f t="shared" si="4"/>
        <v>0</v>
      </c>
      <c r="G33" s="64">
        <f t="shared" si="4"/>
        <v>0</v>
      </c>
      <c r="H33" s="64">
        <f t="shared" si="1"/>
        <v>10393</v>
      </c>
    </row>
    <row r="34" spans="1:8" x14ac:dyDescent="0.2">
      <c r="A34" s="5"/>
      <c r="B34" s="11" t="s">
        <v>99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f t="shared" si="1"/>
        <v>0</v>
      </c>
    </row>
    <row r="35" spans="1:8" x14ac:dyDescent="0.2">
      <c r="A35" s="5"/>
      <c r="B35" s="11" t="s">
        <v>100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f t="shared" si="1"/>
        <v>0</v>
      </c>
    </row>
    <row r="36" spans="1:8" x14ac:dyDescent="0.2">
      <c r="A36" s="5"/>
      <c r="B36" s="11" t="s">
        <v>101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f t="shared" si="1"/>
        <v>0</v>
      </c>
    </row>
    <row r="37" spans="1:8" x14ac:dyDescent="0.2">
      <c r="A37" s="5"/>
      <c r="B37" s="11" t="s">
        <v>102</v>
      </c>
      <c r="C37" s="15">
        <v>10393</v>
      </c>
      <c r="D37" s="15">
        <v>0</v>
      </c>
      <c r="E37" s="15">
        <v>10393</v>
      </c>
      <c r="F37" s="15">
        <v>0</v>
      </c>
      <c r="G37" s="15">
        <v>0</v>
      </c>
      <c r="H37" s="15">
        <f t="shared" si="1"/>
        <v>10393</v>
      </c>
    </row>
    <row r="38" spans="1:8" x14ac:dyDescent="0.2">
      <c r="A38" s="5"/>
      <c r="B38" s="11" t="s">
        <v>41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f t="shared" si="1"/>
        <v>0</v>
      </c>
    </row>
    <row r="39" spans="1:8" x14ac:dyDescent="0.2">
      <c r="A39" s="5"/>
      <c r="B39" s="11" t="s">
        <v>103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f t="shared" si="1"/>
        <v>0</v>
      </c>
    </row>
    <row r="40" spans="1:8" x14ac:dyDescent="0.2">
      <c r="A40" s="5"/>
      <c r="B40" s="11" t="s">
        <v>104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f t="shared" si="1"/>
        <v>0</v>
      </c>
    </row>
    <row r="41" spans="1:8" x14ac:dyDescent="0.2">
      <c r="A41" s="5"/>
      <c r="B41" s="11" t="s">
        <v>37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f t="shared" si="1"/>
        <v>0</v>
      </c>
    </row>
    <row r="42" spans="1:8" x14ac:dyDescent="0.2">
      <c r="A42" s="5"/>
      <c r="B42" s="11" t="s">
        <v>105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f t="shared" si="1"/>
        <v>0</v>
      </c>
    </row>
    <row r="43" spans="1:8" s="63" customFormat="1" x14ac:dyDescent="0.2">
      <c r="A43" s="61" t="s">
        <v>72</v>
      </c>
      <c r="B43" s="7"/>
      <c r="C43" s="64">
        <f>SUM(C44:C52)</f>
        <v>2214698</v>
      </c>
      <c r="D43" s="64">
        <f t="shared" ref="D43:G43" si="5">SUM(D44:D52)</f>
        <v>10244344</v>
      </c>
      <c r="E43" s="64">
        <f t="shared" si="5"/>
        <v>12459042</v>
      </c>
      <c r="F43" s="64">
        <f t="shared" si="5"/>
        <v>198916.53</v>
      </c>
      <c r="G43" s="64">
        <f t="shared" si="5"/>
        <v>198916.53</v>
      </c>
      <c r="H43" s="64">
        <f t="shared" si="1"/>
        <v>12260125.470000001</v>
      </c>
    </row>
    <row r="44" spans="1:8" x14ac:dyDescent="0.2">
      <c r="A44" s="5"/>
      <c r="B44" s="11" t="s">
        <v>106</v>
      </c>
      <c r="C44" s="15">
        <v>214698</v>
      </c>
      <c r="D44" s="15">
        <v>670549</v>
      </c>
      <c r="E44" s="15">
        <v>885247</v>
      </c>
      <c r="F44" s="15">
        <v>49075.02</v>
      </c>
      <c r="G44" s="15">
        <v>49075.02</v>
      </c>
      <c r="H44" s="15">
        <f t="shared" si="1"/>
        <v>836171.98</v>
      </c>
    </row>
    <row r="45" spans="1:8" x14ac:dyDescent="0.2">
      <c r="A45" s="5"/>
      <c r="B45" s="11" t="s">
        <v>107</v>
      </c>
      <c r="C45" s="15">
        <v>0</v>
      </c>
      <c r="D45" s="15">
        <v>11734</v>
      </c>
      <c r="E45" s="15">
        <v>11734</v>
      </c>
      <c r="F45" s="15">
        <v>0</v>
      </c>
      <c r="G45" s="15">
        <v>0</v>
      </c>
      <c r="H45" s="15">
        <f t="shared" si="1"/>
        <v>11734</v>
      </c>
    </row>
    <row r="46" spans="1:8" x14ac:dyDescent="0.2">
      <c r="A46" s="5"/>
      <c r="B46" s="11" t="s">
        <v>108</v>
      </c>
      <c r="C46" s="15">
        <v>0</v>
      </c>
      <c r="D46" s="15">
        <v>10865</v>
      </c>
      <c r="E46" s="15">
        <v>10865</v>
      </c>
      <c r="F46" s="15">
        <v>0</v>
      </c>
      <c r="G46" s="15">
        <v>0</v>
      </c>
      <c r="H46" s="15">
        <f t="shared" si="1"/>
        <v>10865</v>
      </c>
    </row>
    <row r="47" spans="1:8" x14ac:dyDescent="0.2">
      <c r="A47" s="5"/>
      <c r="B47" s="11" t="s">
        <v>109</v>
      </c>
      <c r="C47" s="15">
        <v>2000000</v>
      </c>
      <c r="D47" s="15">
        <v>7246473</v>
      </c>
      <c r="E47" s="15">
        <v>9246473</v>
      </c>
      <c r="F47" s="15">
        <v>0</v>
      </c>
      <c r="G47" s="15">
        <v>0</v>
      </c>
      <c r="H47" s="15">
        <f t="shared" si="1"/>
        <v>9246473</v>
      </c>
    </row>
    <row r="48" spans="1:8" x14ac:dyDescent="0.2">
      <c r="A48" s="5"/>
      <c r="B48" s="11" t="s">
        <v>110</v>
      </c>
      <c r="C48" s="15">
        <v>0</v>
      </c>
      <c r="D48" s="15">
        <v>35915</v>
      </c>
      <c r="E48" s="15">
        <v>35915</v>
      </c>
      <c r="F48" s="15">
        <v>0</v>
      </c>
      <c r="G48" s="15">
        <v>0</v>
      </c>
      <c r="H48" s="15">
        <f t="shared" si="1"/>
        <v>35915</v>
      </c>
    </row>
    <row r="49" spans="1:8" x14ac:dyDescent="0.2">
      <c r="A49" s="5"/>
      <c r="B49" s="11" t="s">
        <v>111</v>
      </c>
      <c r="C49" s="15">
        <v>0</v>
      </c>
      <c r="D49" s="15">
        <v>582638</v>
      </c>
      <c r="E49" s="15">
        <v>582638</v>
      </c>
      <c r="F49" s="15">
        <v>149841.51</v>
      </c>
      <c r="G49" s="15">
        <v>149841.51</v>
      </c>
      <c r="H49" s="15">
        <f t="shared" si="1"/>
        <v>432796.49</v>
      </c>
    </row>
    <row r="50" spans="1:8" x14ac:dyDescent="0.2">
      <c r="A50" s="5"/>
      <c r="B50" s="11" t="s">
        <v>112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f t="shared" si="1"/>
        <v>0</v>
      </c>
    </row>
    <row r="51" spans="1:8" x14ac:dyDescent="0.2">
      <c r="A51" s="5"/>
      <c r="B51" s="11" t="s">
        <v>113</v>
      </c>
      <c r="C51" s="15">
        <v>0</v>
      </c>
      <c r="D51" s="15">
        <v>101349</v>
      </c>
      <c r="E51" s="15">
        <v>101349</v>
      </c>
      <c r="F51" s="15">
        <v>0</v>
      </c>
      <c r="G51" s="15">
        <v>0</v>
      </c>
      <c r="H51" s="15">
        <f t="shared" si="1"/>
        <v>101349</v>
      </c>
    </row>
    <row r="52" spans="1:8" x14ac:dyDescent="0.2">
      <c r="A52" s="5"/>
      <c r="B52" s="11" t="s">
        <v>114</v>
      </c>
      <c r="C52" s="15">
        <v>0</v>
      </c>
      <c r="D52" s="15">
        <v>1584821</v>
      </c>
      <c r="E52" s="15">
        <v>1584821</v>
      </c>
      <c r="F52" s="15">
        <v>0</v>
      </c>
      <c r="G52" s="15">
        <v>0</v>
      </c>
      <c r="H52" s="15">
        <f t="shared" si="1"/>
        <v>1584821</v>
      </c>
    </row>
    <row r="53" spans="1:8" s="63" customFormat="1" x14ac:dyDescent="0.2">
      <c r="A53" s="61" t="s">
        <v>73</v>
      </c>
      <c r="B53" s="7"/>
      <c r="C53" s="64">
        <f>SUM(C54:C56)</f>
        <v>3090254</v>
      </c>
      <c r="D53" s="64">
        <f t="shared" ref="D53:G53" si="6">SUM(D54:D56)</f>
        <v>7765656</v>
      </c>
      <c r="E53" s="64">
        <f t="shared" si="6"/>
        <v>10855910</v>
      </c>
      <c r="F53" s="64">
        <f t="shared" si="6"/>
        <v>2685765.3099999996</v>
      </c>
      <c r="G53" s="64">
        <f t="shared" si="6"/>
        <v>2685765.3099999996</v>
      </c>
      <c r="H53" s="64">
        <f t="shared" si="1"/>
        <v>8170144.6900000004</v>
      </c>
    </row>
    <row r="54" spans="1:8" x14ac:dyDescent="0.2">
      <c r="A54" s="5"/>
      <c r="B54" s="11" t="s">
        <v>115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f t="shared" si="1"/>
        <v>0</v>
      </c>
    </row>
    <row r="55" spans="1:8" x14ac:dyDescent="0.2">
      <c r="A55" s="5"/>
      <c r="B55" s="11" t="s">
        <v>116</v>
      </c>
      <c r="C55" s="15">
        <v>3090253</v>
      </c>
      <c r="D55" s="15">
        <v>6871481</v>
      </c>
      <c r="E55" s="15">
        <v>9961734</v>
      </c>
      <c r="F55" s="15">
        <v>2339509.8199999998</v>
      </c>
      <c r="G55" s="15">
        <v>2339509.8199999998</v>
      </c>
      <c r="H55" s="15">
        <f t="shared" si="1"/>
        <v>7622224.1799999997</v>
      </c>
    </row>
    <row r="56" spans="1:8" x14ac:dyDescent="0.2">
      <c r="A56" s="5"/>
      <c r="B56" s="11" t="s">
        <v>117</v>
      </c>
      <c r="C56" s="15">
        <v>1</v>
      </c>
      <c r="D56" s="15">
        <v>894175</v>
      </c>
      <c r="E56" s="15">
        <v>894176</v>
      </c>
      <c r="F56" s="15">
        <v>346255.49</v>
      </c>
      <c r="G56" s="15">
        <v>346255.49</v>
      </c>
      <c r="H56" s="15">
        <f t="shared" si="1"/>
        <v>547920.51</v>
      </c>
    </row>
    <row r="57" spans="1:8" s="63" customFormat="1" x14ac:dyDescent="0.2">
      <c r="A57" s="61" t="s">
        <v>74</v>
      </c>
      <c r="B57" s="7"/>
      <c r="C57" s="64">
        <v>0</v>
      </c>
      <c r="D57" s="64">
        <v>0</v>
      </c>
      <c r="E57" s="64">
        <v>0</v>
      </c>
      <c r="F57" s="64">
        <v>0</v>
      </c>
      <c r="G57" s="64">
        <v>0</v>
      </c>
      <c r="H57" s="64">
        <f t="shared" si="1"/>
        <v>0</v>
      </c>
    </row>
    <row r="58" spans="1:8" x14ac:dyDescent="0.2">
      <c r="A58" s="5"/>
      <c r="B58" s="11" t="s">
        <v>118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f t="shared" si="1"/>
        <v>0</v>
      </c>
    </row>
    <row r="59" spans="1:8" x14ac:dyDescent="0.2">
      <c r="A59" s="5"/>
      <c r="B59" s="11" t="s">
        <v>119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f t="shared" si="1"/>
        <v>0</v>
      </c>
    </row>
    <row r="60" spans="1:8" x14ac:dyDescent="0.2">
      <c r="A60" s="5"/>
      <c r="B60" s="11" t="s">
        <v>120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f t="shared" si="1"/>
        <v>0</v>
      </c>
    </row>
    <row r="61" spans="1:8" x14ac:dyDescent="0.2">
      <c r="A61" s="5"/>
      <c r="B61" s="11" t="s">
        <v>121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f t="shared" si="1"/>
        <v>0</v>
      </c>
    </row>
    <row r="62" spans="1:8" x14ac:dyDescent="0.2">
      <c r="A62" s="5"/>
      <c r="B62" s="11" t="s">
        <v>122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f t="shared" si="1"/>
        <v>0</v>
      </c>
    </row>
    <row r="63" spans="1:8" x14ac:dyDescent="0.2">
      <c r="A63" s="5"/>
      <c r="B63" s="11" t="s">
        <v>123</v>
      </c>
      <c r="C63" s="15">
        <v>0</v>
      </c>
      <c r="D63" s="15">
        <v>0</v>
      </c>
      <c r="E63" s="15">
        <v>0</v>
      </c>
      <c r="F63" s="15">
        <v>0</v>
      </c>
      <c r="G63" s="15">
        <v>0</v>
      </c>
      <c r="H63" s="15">
        <f t="shared" si="1"/>
        <v>0</v>
      </c>
    </row>
    <row r="64" spans="1:8" x14ac:dyDescent="0.2">
      <c r="A64" s="5"/>
      <c r="B64" s="11" t="s">
        <v>124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f t="shared" si="1"/>
        <v>0</v>
      </c>
    </row>
    <row r="65" spans="1:8" s="63" customFormat="1" x14ac:dyDescent="0.2">
      <c r="A65" s="61" t="s">
        <v>75</v>
      </c>
      <c r="B65" s="7"/>
      <c r="C65" s="64">
        <v>0</v>
      </c>
      <c r="D65" s="64">
        <v>0</v>
      </c>
      <c r="E65" s="64">
        <v>0</v>
      </c>
      <c r="F65" s="64">
        <v>0</v>
      </c>
      <c r="G65" s="64">
        <v>0</v>
      </c>
      <c r="H65" s="64">
        <f t="shared" si="1"/>
        <v>0</v>
      </c>
    </row>
    <row r="66" spans="1:8" x14ac:dyDescent="0.2">
      <c r="A66" s="5"/>
      <c r="B66" s="11" t="s">
        <v>38</v>
      </c>
      <c r="C66" s="15">
        <v>0</v>
      </c>
      <c r="D66" s="15">
        <v>0</v>
      </c>
      <c r="E66" s="15">
        <v>0</v>
      </c>
      <c r="F66" s="15">
        <v>0</v>
      </c>
      <c r="G66" s="15">
        <v>0</v>
      </c>
      <c r="H66" s="15">
        <f t="shared" si="1"/>
        <v>0</v>
      </c>
    </row>
    <row r="67" spans="1:8" x14ac:dyDescent="0.2">
      <c r="A67" s="5"/>
      <c r="B67" s="11" t="s">
        <v>39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f t="shared" si="1"/>
        <v>0</v>
      </c>
    </row>
    <row r="68" spans="1:8" x14ac:dyDescent="0.2">
      <c r="A68" s="5"/>
      <c r="B68" s="11" t="s">
        <v>40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f t="shared" si="1"/>
        <v>0</v>
      </c>
    </row>
    <row r="69" spans="1:8" s="63" customFormat="1" x14ac:dyDescent="0.2">
      <c r="A69" s="61" t="s">
        <v>76</v>
      </c>
      <c r="B69" s="7"/>
      <c r="C69" s="64">
        <v>0</v>
      </c>
      <c r="D69" s="64">
        <v>0</v>
      </c>
      <c r="E69" s="64">
        <v>0</v>
      </c>
      <c r="F69" s="64">
        <v>0</v>
      </c>
      <c r="G69" s="64">
        <v>0</v>
      </c>
      <c r="H69" s="64">
        <f t="shared" si="1"/>
        <v>0</v>
      </c>
    </row>
    <row r="70" spans="1:8" x14ac:dyDescent="0.2">
      <c r="A70" s="5"/>
      <c r="B70" s="11" t="s">
        <v>125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f t="shared" ref="H70:H76" si="7">+E70-F70</f>
        <v>0</v>
      </c>
    </row>
    <row r="71" spans="1:8" x14ac:dyDescent="0.2">
      <c r="A71" s="5"/>
      <c r="B71" s="11" t="s">
        <v>126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f t="shared" si="7"/>
        <v>0</v>
      </c>
    </row>
    <row r="72" spans="1:8" x14ac:dyDescent="0.2">
      <c r="A72" s="5"/>
      <c r="B72" s="11" t="s">
        <v>127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f t="shared" si="7"/>
        <v>0</v>
      </c>
    </row>
    <row r="73" spans="1:8" x14ac:dyDescent="0.2">
      <c r="A73" s="5"/>
      <c r="B73" s="11" t="s">
        <v>128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f t="shared" si="7"/>
        <v>0</v>
      </c>
    </row>
    <row r="74" spans="1:8" x14ac:dyDescent="0.2">
      <c r="A74" s="5"/>
      <c r="B74" s="11" t="s">
        <v>129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f t="shared" si="7"/>
        <v>0</v>
      </c>
    </row>
    <row r="75" spans="1:8" x14ac:dyDescent="0.2">
      <c r="A75" s="5"/>
      <c r="B75" s="11" t="s">
        <v>130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f t="shared" si="7"/>
        <v>0</v>
      </c>
    </row>
    <row r="76" spans="1:8" x14ac:dyDescent="0.2">
      <c r="A76" s="6"/>
      <c r="B76" s="12" t="s">
        <v>131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f t="shared" si="7"/>
        <v>0</v>
      </c>
    </row>
    <row r="77" spans="1:8" x14ac:dyDescent="0.2">
      <c r="A77" s="8"/>
      <c r="B77" s="13" t="s">
        <v>60</v>
      </c>
      <c r="C77" s="17">
        <f>+C5+C13+C23+C33+C43+C53+C57+C65+C69</f>
        <v>43798062</v>
      </c>
      <c r="D77" s="17">
        <f t="shared" ref="D77:G77" si="8">+D5+D13+D23+D33+D43+D53+D57+D65+D69</f>
        <v>18010000</v>
      </c>
      <c r="E77" s="17">
        <f t="shared" si="8"/>
        <v>61808062</v>
      </c>
      <c r="F77" s="17">
        <f t="shared" si="8"/>
        <v>26457232.470000003</v>
      </c>
      <c r="G77" s="17">
        <f t="shared" si="8"/>
        <v>26457232.470000003</v>
      </c>
      <c r="H77" s="17">
        <f>+E77-F77</f>
        <v>35350829.530000001</v>
      </c>
    </row>
    <row r="79" spans="1:8" x14ac:dyDescent="0.2">
      <c r="A79" s="1" t="s">
        <v>137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workbookViewId="0">
      <selection activeCell="G9" sqref="G9"/>
    </sheetView>
  </sheetViews>
  <sheetFormatPr baseColWidth="10" defaultRowHeight="11.25" x14ac:dyDescent="0.2"/>
  <cols>
    <col min="1" max="1" width="2.83203125" style="1" customWidth="1"/>
    <col min="2" max="2" width="47.6640625" style="1" customWidth="1"/>
    <col min="3" max="8" width="18.33203125" style="1" customWidth="1"/>
    <col min="9" max="16384" width="12" style="1"/>
  </cols>
  <sheetData>
    <row r="1" spans="1:8" ht="50.1" customHeight="1" x14ac:dyDescent="0.2">
      <c r="A1" s="50" t="s">
        <v>140</v>
      </c>
      <c r="B1" s="51"/>
      <c r="C1" s="51"/>
      <c r="D1" s="51"/>
      <c r="E1" s="51"/>
      <c r="F1" s="51"/>
      <c r="G1" s="51"/>
      <c r="H1" s="52"/>
    </row>
    <row r="2" spans="1:8" x14ac:dyDescent="0.2">
      <c r="A2" s="55" t="s">
        <v>61</v>
      </c>
      <c r="B2" s="56"/>
      <c r="C2" s="50" t="s">
        <v>67</v>
      </c>
      <c r="D2" s="51"/>
      <c r="E2" s="51"/>
      <c r="F2" s="51"/>
      <c r="G2" s="52"/>
      <c r="H2" s="53" t="s">
        <v>66</v>
      </c>
    </row>
    <row r="3" spans="1:8" ht="24.95" customHeight="1" x14ac:dyDescent="0.2">
      <c r="A3" s="57"/>
      <c r="B3" s="58"/>
      <c r="C3" s="9" t="s">
        <v>62</v>
      </c>
      <c r="D3" s="9" t="s">
        <v>132</v>
      </c>
      <c r="E3" s="9" t="s">
        <v>63</v>
      </c>
      <c r="F3" s="9" t="s">
        <v>64</v>
      </c>
      <c r="G3" s="9" t="s">
        <v>65</v>
      </c>
      <c r="H3" s="54"/>
    </row>
    <row r="4" spans="1:8" x14ac:dyDescent="0.2">
      <c r="A4" s="59"/>
      <c r="B4" s="60"/>
      <c r="C4" s="10">
        <v>1</v>
      </c>
      <c r="D4" s="10">
        <v>2</v>
      </c>
      <c r="E4" s="10" t="s">
        <v>133</v>
      </c>
      <c r="F4" s="10">
        <v>4</v>
      </c>
      <c r="G4" s="10">
        <v>5</v>
      </c>
      <c r="H4" s="10" t="s">
        <v>134</v>
      </c>
    </row>
    <row r="5" spans="1:8" x14ac:dyDescent="0.2">
      <c r="A5" s="5"/>
      <c r="B5" s="18"/>
      <c r="C5" s="21"/>
      <c r="D5" s="21"/>
      <c r="E5" s="21"/>
      <c r="F5" s="21"/>
      <c r="G5" s="21"/>
      <c r="H5" s="21"/>
    </row>
    <row r="6" spans="1:8" x14ac:dyDescent="0.2">
      <c r="A6" s="5"/>
      <c r="B6" s="18" t="s">
        <v>0</v>
      </c>
      <c r="C6" s="22">
        <v>38493110</v>
      </c>
      <c r="D6" s="22">
        <v>0</v>
      </c>
      <c r="E6" s="22">
        <v>38493110</v>
      </c>
      <c r="F6" s="22">
        <v>23572550.629999999</v>
      </c>
      <c r="G6" s="22">
        <v>23572550.629999999</v>
      </c>
      <c r="H6" s="22">
        <f>+E6-F6</f>
        <v>14920559.370000001</v>
      </c>
    </row>
    <row r="7" spans="1:8" x14ac:dyDescent="0.2">
      <c r="A7" s="5"/>
      <c r="B7" s="18"/>
      <c r="C7" s="22"/>
      <c r="D7" s="22"/>
      <c r="E7" s="22"/>
      <c r="F7" s="22"/>
      <c r="G7" s="22"/>
      <c r="H7" s="22"/>
    </row>
    <row r="8" spans="1:8" x14ac:dyDescent="0.2">
      <c r="A8" s="5"/>
      <c r="B8" s="18" t="s">
        <v>1</v>
      </c>
      <c r="C8" s="22">
        <v>5304952</v>
      </c>
      <c r="D8" s="22">
        <v>18010000</v>
      </c>
      <c r="E8" s="22">
        <v>23314952</v>
      </c>
      <c r="F8" s="22">
        <v>2884681.84</v>
      </c>
      <c r="G8" s="22">
        <v>2884681.84</v>
      </c>
      <c r="H8" s="22">
        <f>+E8-F8</f>
        <v>20430270.16</v>
      </c>
    </row>
    <row r="9" spans="1:8" x14ac:dyDescent="0.2">
      <c r="A9" s="5"/>
      <c r="B9" s="18"/>
      <c r="C9" s="22"/>
      <c r="D9" s="22"/>
      <c r="E9" s="22"/>
      <c r="F9" s="22"/>
      <c r="G9" s="22"/>
      <c r="H9" s="22"/>
    </row>
    <row r="10" spans="1:8" x14ac:dyDescent="0.2">
      <c r="A10" s="5"/>
      <c r="B10" s="18" t="s">
        <v>2</v>
      </c>
      <c r="C10" s="22">
        <v>0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</row>
    <row r="11" spans="1:8" x14ac:dyDescent="0.2">
      <c r="A11" s="5"/>
      <c r="B11" s="18"/>
      <c r="C11" s="22"/>
      <c r="D11" s="22"/>
      <c r="E11" s="22"/>
      <c r="F11" s="22"/>
      <c r="G11" s="22"/>
      <c r="H11" s="22"/>
    </row>
    <row r="12" spans="1:8" x14ac:dyDescent="0.2">
      <c r="A12" s="5"/>
      <c r="B12" s="18" t="s">
        <v>41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</row>
    <row r="13" spans="1:8" x14ac:dyDescent="0.2">
      <c r="A13" s="5"/>
      <c r="B13" s="18"/>
      <c r="C13" s="22"/>
      <c r="D13" s="22"/>
      <c r="E13" s="22"/>
      <c r="F13" s="22"/>
      <c r="G13" s="22"/>
      <c r="H13" s="22"/>
    </row>
    <row r="14" spans="1:8" x14ac:dyDescent="0.2">
      <c r="A14" s="5"/>
      <c r="B14" s="18" t="s">
        <v>38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</row>
    <row r="15" spans="1:8" x14ac:dyDescent="0.2">
      <c r="A15" s="6"/>
      <c r="B15" s="19"/>
      <c r="C15" s="23"/>
      <c r="D15" s="23"/>
      <c r="E15" s="23"/>
      <c r="F15" s="23"/>
      <c r="G15" s="23"/>
      <c r="H15" s="23"/>
    </row>
    <row r="16" spans="1:8" x14ac:dyDescent="0.2">
      <c r="A16" s="20"/>
      <c r="B16" s="13" t="s">
        <v>60</v>
      </c>
      <c r="C16" s="17">
        <f>+C6+C8</f>
        <v>43798062</v>
      </c>
      <c r="D16" s="17">
        <f t="shared" ref="D16:H16" si="0">+D6+D8</f>
        <v>18010000</v>
      </c>
      <c r="E16" s="17">
        <f t="shared" si="0"/>
        <v>61808062</v>
      </c>
      <c r="F16" s="17">
        <f t="shared" si="0"/>
        <v>26457232.469999999</v>
      </c>
      <c r="G16" s="17">
        <f t="shared" si="0"/>
        <v>26457232.469999999</v>
      </c>
      <c r="H16" s="17">
        <f t="shared" si="0"/>
        <v>35350829.530000001</v>
      </c>
    </row>
    <row r="18" spans="2:2" x14ac:dyDescent="0.2">
      <c r="B18" s="1" t="s">
        <v>137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workbookViewId="0">
      <selection activeCell="G8" sqref="G8"/>
    </sheetView>
  </sheetViews>
  <sheetFormatPr baseColWidth="10" defaultRowHeight="11.25" x14ac:dyDescent="0.2"/>
  <cols>
    <col min="1" max="1" width="2.83203125" style="1" customWidth="1"/>
    <col min="2" max="2" width="60.83203125" style="1" customWidth="1"/>
    <col min="3" max="8" width="18.33203125" style="1" customWidth="1"/>
    <col min="9" max="16384" width="12" style="1"/>
  </cols>
  <sheetData>
    <row r="1" spans="1:8" ht="45" customHeight="1" x14ac:dyDescent="0.2">
      <c r="A1" s="50" t="s">
        <v>141</v>
      </c>
      <c r="B1" s="51"/>
      <c r="C1" s="51"/>
      <c r="D1" s="51"/>
      <c r="E1" s="51"/>
      <c r="F1" s="51"/>
      <c r="G1" s="51"/>
      <c r="H1" s="52"/>
    </row>
    <row r="2" spans="1:8" x14ac:dyDescent="0.2">
      <c r="B2" s="29"/>
      <c r="C2" s="29"/>
      <c r="D2" s="29"/>
      <c r="E2" s="29"/>
      <c r="F2" s="29"/>
      <c r="G2" s="29"/>
      <c r="H2" s="29"/>
    </row>
    <row r="3" spans="1:8" x14ac:dyDescent="0.2">
      <c r="A3" s="55" t="s">
        <v>61</v>
      </c>
      <c r="B3" s="56"/>
      <c r="C3" s="50" t="s">
        <v>67</v>
      </c>
      <c r="D3" s="51"/>
      <c r="E3" s="51"/>
      <c r="F3" s="51"/>
      <c r="G3" s="52"/>
      <c r="H3" s="53" t="s">
        <v>66</v>
      </c>
    </row>
    <row r="4" spans="1:8" ht="24.95" customHeight="1" x14ac:dyDescent="0.2">
      <c r="A4" s="57"/>
      <c r="B4" s="58"/>
      <c r="C4" s="9" t="s">
        <v>62</v>
      </c>
      <c r="D4" s="9" t="s">
        <v>132</v>
      </c>
      <c r="E4" s="9" t="s">
        <v>63</v>
      </c>
      <c r="F4" s="9" t="s">
        <v>64</v>
      </c>
      <c r="G4" s="9" t="s">
        <v>65</v>
      </c>
      <c r="H4" s="54"/>
    </row>
    <row r="5" spans="1:8" x14ac:dyDescent="0.2">
      <c r="A5" s="59"/>
      <c r="B5" s="60"/>
      <c r="C5" s="10">
        <v>1</v>
      </c>
      <c r="D5" s="10">
        <v>2</v>
      </c>
      <c r="E5" s="10" t="s">
        <v>133</v>
      </c>
      <c r="F5" s="10">
        <v>4</v>
      </c>
      <c r="G5" s="10">
        <v>5</v>
      </c>
      <c r="H5" s="10" t="s">
        <v>134</v>
      </c>
    </row>
    <row r="6" spans="1:8" x14ac:dyDescent="0.2">
      <c r="A6" s="30"/>
      <c r="B6" s="26"/>
      <c r="C6" s="38"/>
      <c r="D6" s="38"/>
      <c r="E6" s="38"/>
      <c r="F6" s="38"/>
      <c r="G6" s="38"/>
      <c r="H6" s="38"/>
    </row>
    <row r="7" spans="1:8" x14ac:dyDescent="0.2">
      <c r="A7" s="4" t="s">
        <v>138</v>
      </c>
      <c r="B7" s="24"/>
      <c r="C7" s="15">
        <v>43798062</v>
      </c>
      <c r="D7" s="15">
        <v>18010000</v>
      </c>
      <c r="E7" s="15">
        <v>61808062</v>
      </c>
      <c r="F7" s="15">
        <v>26457232.469999999</v>
      </c>
      <c r="G7" s="15">
        <v>26457232.469999999</v>
      </c>
      <c r="H7" s="15">
        <f>+E7-F7</f>
        <v>35350829.530000001</v>
      </c>
    </row>
    <row r="8" spans="1:8" x14ac:dyDescent="0.2">
      <c r="A8" s="4" t="s">
        <v>53</v>
      </c>
      <c r="B8" s="24"/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</row>
    <row r="9" spans="1:8" x14ac:dyDescent="0.2">
      <c r="A9" s="4" t="s">
        <v>54</v>
      </c>
      <c r="B9" s="24"/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</row>
    <row r="10" spans="1:8" x14ac:dyDescent="0.2">
      <c r="A10" s="4" t="s">
        <v>55</v>
      </c>
      <c r="B10" s="24"/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</row>
    <row r="11" spans="1:8" x14ac:dyDescent="0.2">
      <c r="A11" s="4" t="s">
        <v>56</v>
      </c>
      <c r="B11" s="24"/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</row>
    <row r="12" spans="1:8" x14ac:dyDescent="0.2">
      <c r="A12" s="4" t="s">
        <v>57</v>
      </c>
      <c r="B12" s="24"/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</row>
    <row r="13" spans="1:8" x14ac:dyDescent="0.2">
      <c r="A13" s="4" t="s">
        <v>58</v>
      </c>
      <c r="B13" s="24"/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</row>
    <row r="14" spans="1:8" x14ac:dyDescent="0.2">
      <c r="A14" s="4" t="s">
        <v>59</v>
      </c>
      <c r="B14" s="24"/>
      <c r="C14" s="15"/>
      <c r="D14" s="15"/>
      <c r="E14" s="15"/>
      <c r="F14" s="15"/>
      <c r="G14" s="15"/>
      <c r="H14" s="15"/>
    </row>
    <row r="15" spans="1:8" x14ac:dyDescent="0.2">
      <c r="A15" s="4"/>
      <c r="B15" s="27"/>
      <c r="C15" s="16"/>
      <c r="D15" s="16"/>
      <c r="E15" s="16"/>
      <c r="F15" s="16"/>
      <c r="G15" s="16"/>
      <c r="H15" s="16"/>
    </row>
    <row r="16" spans="1:8" x14ac:dyDescent="0.2">
      <c r="A16" s="28"/>
      <c r="B16" s="49" t="s">
        <v>60</v>
      </c>
      <c r="C16" s="25">
        <f>+C7</f>
        <v>43798062</v>
      </c>
      <c r="D16" s="25">
        <f t="shared" ref="D16:H16" si="0">+D7</f>
        <v>18010000</v>
      </c>
      <c r="E16" s="25">
        <f t="shared" si="0"/>
        <v>61808062</v>
      </c>
      <c r="F16" s="25">
        <f t="shared" si="0"/>
        <v>26457232.469999999</v>
      </c>
      <c r="G16" s="25">
        <f t="shared" si="0"/>
        <v>26457232.469999999</v>
      </c>
      <c r="H16" s="25">
        <f t="shared" si="0"/>
        <v>35350829.530000001</v>
      </c>
    </row>
    <row r="19" spans="1:8" ht="45" customHeight="1" x14ac:dyDescent="0.2">
      <c r="A19" s="50" t="s">
        <v>135</v>
      </c>
      <c r="B19" s="51"/>
      <c r="C19" s="51"/>
      <c r="D19" s="51"/>
      <c r="E19" s="51"/>
      <c r="F19" s="51"/>
      <c r="G19" s="51"/>
      <c r="H19" s="52"/>
    </row>
    <row r="21" spans="1:8" x14ac:dyDescent="0.2">
      <c r="A21" s="55" t="s">
        <v>61</v>
      </c>
      <c r="B21" s="56"/>
      <c r="C21" s="50" t="s">
        <v>67</v>
      </c>
      <c r="D21" s="51"/>
      <c r="E21" s="51"/>
      <c r="F21" s="51"/>
      <c r="G21" s="52"/>
      <c r="H21" s="53" t="s">
        <v>66</v>
      </c>
    </row>
    <row r="22" spans="1:8" ht="22.5" x14ac:dyDescent="0.2">
      <c r="A22" s="57"/>
      <c r="B22" s="58"/>
      <c r="C22" s="9" t="s">
        <v>62</v>
      </c>
      <c r="D22" s="9" t="s">
        <v>132</v>
      </c>
      <c r="E22" s="9" t="s">
        <v>63</v>
      </c>
      <c r="F22" s="9" t="s">
        <v>64</v>
      </c>
      <c r="G22" s="9" t="s">
        <v>65</v>
      </c>
      <c r="H22" s="54"/>
    </row>
    <row r="23" spans="1:8" x14ac:dyDescent="0.2">
      <c r="A23" s="59"/>
      <c r="B23" s="60"/>
      <c r="C23" s="10">
        <v>1</v>
      </c>
      <c r="D23" s="10">
        <v>2</v>
      </c>
      <c r="E23" s="10" t="s">
        <v>133</v>
      </c>
      <c r="F23" s="10">
        <v>4</v>
      </c>
      <c r="G23" s="10">
        <v>5</v>
      </c>
      <c r="H23" s="10" t="s">
        <v>134</v>
      </c>
    </row>
    <row r="24" spans="1:8" x14ac:dyDescent="0.2">
      <c r="A24" s="30"/>
      <c r="B24" s="31"/>
      <c r="C24" s="35"/>
      <c r="D24" s="35"/>
      <c r="E24" s="35"/>
      <c r="F24" s="35"/>
      <c r="G24" s="35"/>
      <c r="H24" s="35"/>
    </row>
    <row r="25" spans="1:8" x14ac:dyDescent="0.2">
      <c r="A25" s="4" t="s">
        <v>8</v>
      </c>
      <c r="B25" s="2"/>
      <c r="C25" s="36"/>
      <c r="D25" s="36"/>
      <c r="E25" s="36"/>
      <c r="F25" s="36"/>
      <c r="G25" s="36"/>
      <c r="H25" s="36"/>
    </row>
    <row r="26" spans="1:8" x14ac:dyDescent="0.2">
      <c r="A26" s="4" t="s">
        <v>9</v>
      </c>
      <c r="B26" s="2"/>
      <c r="C26" s="36"/>
      <c r="D26" s="36"/>
      <c r="E26" s="36"/>
      <c r="F26" s="36"/>
      <c r="G26" s="36"/>
      <c r="H26" s="36"/>
    </row>
    <row r="27" spans="1:8" x14ac:dyDescent="0.2">
      <c r="A27" s="4" t="s">
        <v>10</v>
      </c>
      <c r="B27" s="2"/>
      <c r="C27" s="36"/>
      <c r="D27" s="36"/>
      <c r="E27" s="36"/>
      <c r="F27" s="36"/>
      <c r="G27" s="36"/>
      <c r="H27" s="36"/>
    </row>
    <row r="28" spans="1:8" x14ac:dyDescent="0.2">
      <c r="A28" s="4" t="s">
        <v>11</v>
      </c>
      <c r="B28" s="2"/>
      <c r="C28" s="36"/>
      <c r="D28" s="36"/>
      <c r="E28" s="36"/>
      <c r="F28" s="36"/>
      <c r="G28" s="36"/>
      <c r="H28" s="36"/>
    </row>
    <row r="29" spans="1:8" x14ac:dyDescent="0.2">
      <c r="A29" s="4"/>
      <c r="B29" s="2"/>
      <c r="C29" s="37"/>
      <c r="D29" s="37"/>
      <c r="E29" s="37"/>
      <c r="F29" s="37"/>
      <c r="G29" s="37"/>
      <c r="H29" s="37"/>
    </row>
    <row r="30" spans="1:8" x14ac:dyDescent="0.2">
      <c r="A30" s="28"/>
      <c r="B30" s="49" t="s">
        <v>60</v>
      </c>
      <c r="C30" s="25"/>
      <c r="D30" s="25"/>
      <c r="E30" s="25"/>
      <c r="F30" s="25"/>
      <c r="G30" s="25"/>
      <c r="H30" s="25"/>
    </row>
    <row r="33" spans="1:8" ht="45" customHeight="1" x14ac:dyDescent="0.2">
      <c r="A33" s="50" t="s">
        <v>136</v>
      </c>
      <c r="B33" s="51"/>
      <c r="C33" s="51"/>
      <c r="D33" s="51"/>
      <c r="E33" s="51"/>
      <c r="F33" s="51"/>
      <c r="G33" s="51"/>
      <c r="H33" s="52"/>
    </row>
    <row r="34" spans="1:8" x14ac:dyDescent="0.2">
      <c r="A34" s="55" t="s">
        <v>61</v>
      </c>
      <c r="B34" s="56"/>
      <c r="C34" s="50" t="s">
        <v>67</v>
      </c>
      <c r="D34" s="51"/>
      <c r="E34" s="51"/>
      <c r="F34" s="51"/>
      <c r="G34" s="52"/>
      <c r="H34" s="53" t="s">
        <v>66</v>
      </c>
    </row>
    <row r="35" spans="1:8" ht="22.5" x14ac:dyDescent="0.2">
      <c r="A35" s="57"/>
      <c r="B35" s="58"/>
      <c r="C35" s="9" t="s">
        <v>62</v>
      </c>
      <c r="D35" s="9" t="s">
        <v>132</v>
      </c>
      <c r="E35" s="9" t="s">
        <v>63</v>
      </c>
      <c r="F35" s="9" t="s">
        <v>64</v>
      </c>
      <c r="G35" s="9" t="s">
        <v>65</v>
      </c>
      <c r="H35" s="54"/>
    </row>
    <row r="36" spans="1:8" x14ac:dyDescent="0.2">
      <c r="A36" s="59"/>
      <c r="B36" s="60"/>
      <c r="C36" s="10">
        <v>1</v>
      </c>
      <c r="D36" s="10">
        <v>2</v>
      </c>
      <c r="E36" s="10" t="s">
        <v>133</v>
      </c>
      <c r="F36" s="10">
        <v>4</v>
      </c>
      <c r="G36" s="10">
        <v>5</v>
      </c>
      <c r="H36" s="10" t="s">
        <v>134</v>
      </c>
    </row>
    <row r="37" spans="1:8" x14ac:dyDescent="0.2">
      <c r="A37" s="30"/>
      <c r="B37" s="31"/>
      <c r="C37" s="35"/>
      <c r="D37" s="35"/>
      <c r="E37" s="35"/>
      <c r="F37" s="35"/>
      <c r="G37" s="35"/>
      <c r="H37" s="35"/>
    </row>
    <row r="38" spans="1:8" ht="22.5" x14ac:dyDescent="0.2">
      <c r="A38" s="4"/>
      <c r="B38" s="33" t="s">
        <v>13</v>
      </c>
      <c r="C38" s="36"/>
      <c r="D38" s="36"/>
      <c r="E38" s="36"/>
      <c r="F38" s="36"/>
      <c r="G38" s="36"/>
      <c r="H38" s="36"/>
    </row>
    <row r="39" spans="1:8" x14ac:dyDescent="0.2">
      <c r="A39" s="4"/>
      <c r="B39" s="33"/>
      <c r="C39" s="36"/>
      <c r="D39" s="36"/>
      <c r="E39" s="36"/>
      <c r="F39" s="36"/>
      <c r="G39" s="36"/>
      <c r="H39" s="36"/>
    </row>
    <row r="40" spans="1:8" x14ac:dyDescent="0.2">
      <c r="A40" s="4"/>
      <c r="B40" s="33" t="s">
        <v>12</v>
      </c>
      <c r="C40" s="36"/>
      <c r="D40" s="36"/>
      <c r="E40" s="36"/>
      <c r="F40" s="36"/>
      <c r="G40" s="36"/>
      <c r="H40" s="36"/>
    </row>
    <row r="41" spans="1:8" x14ac:dyDescent="0.2">
      <c r="A41" s="4"/>
      <c r="B41" s="33"/>
      <c r="C41" s="36"/>
      <c r="D41" s="36"/>
      <c r="E41" s="36"/>
      <c r="F41" s="36"/>
      <c r="G41" s="36"/>
      <c r="H41" s="36"/>
    </row>
    <row r="42" spans="1:8" ht="22.5" x14ac:dyDescent="0.2">
      <c r="A42" s="4"/>
      <c r="B42" s="33" t="s">
        <v>14</v>
      </c>
      <c r="C42" s="36"/>
      <c r="D42" s="36"/>
      <c r="E42" s="36"/>
      <c r="F42" s="36"/>
      <c r="G42" s="36"/>
      <c r="H42" s="36"/>
    </row>
    <row r="43" spans="1:8" x14ac:dyDescent="0.2">
      <c r="A43" s="4"/>
      <c r="B43" s="33"/>
      <c r="C43" s="36"/>
      <c r="D43" s="36"/>
      <c r="E43" s="36"/>
      <c r="F43" s="36"/>
      <c r="G43" s="36"/>
      <c r="H43" s="36"/>
    </row>
    <row r="44" spans="1:8" ht="22.5" x14ac:dyDescent="0.2">
      <c r="A44" s="4"/>
      <c r="B44" s="33" t="s">
        <v>26</v>
      </c>
      <c r="C44" s="36"/>
      <c r="D44" s="36"/>
      <c r="E44" s="36"/>
      <c r="F44" s="36"/>
      <c r="G44" s="36"/>
      <c r="H44" s="36"/>
    </row>
    <row r="45" spans="1:8" x14ac:dyDescent="0.2">
      <c r="A45" s="4"/>
      <c r="B45" s="33"/>
      <c r="C45" s="36"/>
      <c r="D45" s="36"/>
      <c r="E45" s="36"/>
      <c r="F45" s="36"/>
      <c r="G45" s="36"/>
      <c r="H45" s="36"/>
    </row>
    <row r="46" spans="1:8" ht="22.5" x14ac:dyDescent="0.2">
      <c r="A46" s="4"/>
      <c r="B46" s="33" t="s">
        <v>27</v>
      </c>
      <c r="C46" s="36"/>
      <c r="D46" s="36"/>
      <c r="E46" s="36"/>
      <c r="F46" s="36"/>
      <c r="G46" s="36"/>
      <c r="H46" s="36"/>
    </row>
    <row r="47" spans="1:8" x14ac:dyDescent="0.2">
      <c r="A47" s="4"/>
      <c r="B47" s="33"/>
      <c r="C47" s="36"/>
      <c r="D47" s="36"/>
      <c r="E47" s="36"/>
      <c r="F47" s="36"/>
      <c r="G47" s="36"/>
      <c r="H47" s="36"/>
    </row>
    <row r="48" spans="1:8" ht="22.5" x14ac:dyDescent="0.2">
      <c r="A48" s="4"/>
      <c r="B48" s="33" t="s">
        <v>34</v>
      </c>
      <c r="C48" s="36"/>
      <c r="D48" s="36"/>
      <c r="E48" s="36"/>
      <c r="F48" s="36"/>
      <c r="G48" s="36"/>
      <c r="H48" s="36"/>
    </row>
    <row r="49" spans="1:8" x14ac:dyDescent="0.2">
      <c r="A49" s="4"/>
      <c r="B49" s="33"/>
      <c r="C49" s="36"/>
      <c r="D49" s="36"/>
      <c r="E49" s="36"/>
      <c r="F49" s="36"/>
      <c r="G49" s="36"/>
      <c r="H49" s="36"/>
    </row>
    <row r="50" spans="1:8" x14ac:dyDescent="0.2">
      <c r="A50" s="4"/>
      <c r="B50" s="33" t="s">
        <v>15</v>
      </c>
      <c r="C50" s="36"/>
      <c r="D50" s="36"/>
      <c r="E50" s="36"/>
      <c r="F50" s="36"/>
      <c r="G50" s="36"/>
      <c r="H50" s="36"/>
    </row>
    <row r="51" spans="1:8" x14ac:dyDescent="0.2">
      <c r="A51" s="32"/>
      <c r="B51" s="34"/>
      <c r="C51" s="37"/>
      <c r="D51" s="37"/>
      <c r="E51" s="37"/>
      <c r="F51" s="37"/>
      <c r="G51" s="37"/>
      <c r="H51" s="37"/>
    </row>
    <row r="52" spans="1:8" x14ac:dyDescent="0.2">
      <c r="A52" s="28"/>
      <c r="B52" s="49" t="s">
        <v>60</v>
      </c>
      <c r="C52" s="25"/>
      <c r="D52" s="25"/>
      <c r="E52" s="25"/>
      <c r="F52" s="25"/>
      <c r="G52" s="25"/>
      <c r="H52" s="25"/>
    </row>
    <row r="54" spans="1:8" x14ac:dyDescent="0.2">
      <c r="B54" s="1" t="s">
        <v>137</v>
      </c>
    </row>
  </sheetData>
  <sheetProtection formatCells="0" formatColumns="0" formatRows="0" insertRows="0" deleteRows="0" autoFilter="0"/>
  <mergeCells count="12">
    <mergeCell ref="A1:H1"/>
    <mergeCell ref="A3:B5"/>
    <mergeCell ref="A19:H19"/>
    <mergeCell ref="A21:B23"/>
    <mergeCell ref="C3:G3"/>
    <mergeCell ref="H3:H4"/>
    <mergeCell ref="A33:H33"/>
    <mergeCell ref="A34:B36"/>
    <mergeCell ref="C34:G34"/>
    <mergeCell ref="H34:H35"/>
    <mergeCell ref="C21:G21"/>
    <mergeCell ref="H21:H22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showGridLines="0" tabSelected="1" workbookViewId="0">
      <selection activeCell="G19" sqref="G19"/>
    </sheetView>
  </sheetViews>
  <sheetFormatPr baseColWidth="10" defaultRowHeight="11.25" x14ac:dyDescent="0.2"/>
  <cols>
    <col min="1" max="1" width="4.83203125" style="3" customWidth="1"/>
    <col min="2" max="2" width="65.83203125" style="3" customWidth="1"/>
    <col min="3" max="8" width="18.33203125" style="3" customWidth="1"/>
    <col min="9" max="16384" width="12" style="3"/>
  </cols>
  <sheetData>
    <row r="1" spans="1:8" ht="50.1" customHeight="1" x14ac:dyDescent="0.2">
      <c r="A1" s="50" t="s">
        <v>142</v>
      </c>
      <c r="B1" s="51"/>
      <c r="C1" s="51"/>
      <c r="D1" s="51"/>
      <c r="E1" s="51"/>
      <c r="F1" s="51"/>
      <c r="G1" s="51"/>
      <c r="H1" s="52"/>
    </row>
    <row r="2" spans="1:8" x14ac:dyDescent="0.2">
      <c r="A2" s="55" t="s">
        <v>61</v>
      </c>
      <c r="B2" s="56"/>
      <c r="C2" s="50" t="s">
        <v>67</v>
      </c>
      <c r="D2" s="51"/>
      <c r="E2" s="51"/>
      <c r="F2" s="51"/>
      <c r="G2" s="52"/>
      <c r="H2" s="53" t="s">
        <v>66</v>
      </c>
    </row>
    <row r="3" spans="1:8" ht="24.95" customHeight="1" x14ac:dyDescent="0.2">
      <c r="A3" s="57"/>
      <c r="B3" s="58"/>
      <c r="C3" s="9" t="s">
        <v>62</v>
      </c>
      <c r="D3" s="9" t="s">
        <v>132</v>
      </c>
      <c r="E3" s="9" t="s">
        <v>63</v>
      </c>
      <c r="F3" s="9" t="s">
        <v>64</v>
      </c>
      <c r="G3" s="9" t="s">
        <v>65</v>
      </c>
      <c r="H3" s="54"/>
    </row>
    <row r="4" spans="1:8" x14ac:dyDescent="0.2">
      <c r="A4" s="59"/>
      <c r="B4" s="60"/>
      <c r="C4" s="10">
        <v>1</v>
      </c>
      <c r="D4" s="10">
        <v>2</v>
      </c>
      <c r="E4" s="10" t="s">
        <v>133</v>
      </c>
      <c r="F4" s="10">
        <v>4</v>
      </c>
      <c r="G4" s="10">
        <v>5</v>
      </c>
      <c r="H4" s="10" t="s">
        <v>134</v>
      </c>
    </row>
    <row r="5" spans="1:8" x14ac:dyDescent="0.2">
      <c r="A5" s="46"/>
      <c r="B5" s="47"/>
      <c r="C5" s="14"/>
      <c r="D5" s="14"/>
      <c r="E5" s="14"/>
      <c r="F5" s="14"/>
      <c r="G5" s="14"/>
      <c r="H5" s="14"/>
    </row>
    <row r="6" spans="1:8" x14ac:dyDescent="0.2">
      <c r="A6" s="43" t="s">
        <v>16</v>
      </c>
      <c r="B6" s="41"/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</row>
    <row r="7" spans="1:8" x14ac:dyDescent="0.2">
      <c r="A7" s="40"/>
      <c r="B7" s="44" t="s">
        <v>42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</row>
    <row r="8" spans="1:8" x14ac:dyDescent="0.2">
      <c r="A8" s="40"/>
      <c r="B8" s="44" t="s">
        <v>17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</row>
    <row r="9" spans="1:8" x14ac:dyDescent="0.2">
      <c r="A9" s="40"/>
      <c r="B9" s="44" t="s">
        <v>43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</row>
    <row r="10" spans="1:8" x14ac:dyDescent="0.2">
      <c r="A10" s="40"/>
      <c r="B10" s="44" t="s">
        <v>3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</row>
    <row r="11" spans="1:8" x14ac:dyDescent="0.2">
      <c r="A11" s="40"/>
      <c r="B11" s="44" t="s">
        <v>23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</row>
    <row r="12" spans="1:8" x14ac:dyDescent="0.2">
      <c r="A12" s="40"/>
      <c r="B12" s="44" t="s">
        <v>18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</row>
    <row r="13" spans="1:8" x14ac:dyDescent="0.2">
      <c r="A13" s="40"/>
      <c r="B13" s="44" t="s">
        <v>44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</row>
    <row r="14" spans="1:8" x14ac:dyDescent="0.2">
      <c r="A14" s="40"/>
      <c r="B14" s="44" t="s">
        <v>19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</row>
    <row r="15" spans="1:8" x14ac:dyDescent="0.2">
      <c r="A15" s="42"/>
      <c r="B15" s="44"/>
      <c r="C15" s="15"/>
      <c r="D15" s="15"/>
      <c r="E15" s="15"/>
      <c r="F15" s="15"/>
      <c r="G15" s="15"/>
      <c r="H15" s="15"/>
    </row>
    <row r="16" spans="1:8" s="63" customFormat="1" x14ac:dyDescent="0.2">
      <c r="A16" s="43" t="s">
        <v>20</v>
      </c>
      <c r="B16" s="45"/>
      <c r="C16" s="64">
        <f>SUM(C17:C23)</f>
        <v>43798062</v>
      </c>
      <c r="D16" s="64">
        <f t="shared" ref="D16:H16" si="0">SUM(D17:D23)</f>
        <v>18010000</v>
      </c>
      <c r="E16" s="64">
        <f t="shared" si="0"/>
        <v>61808062</v>
      </c>
      <c r="F16" s="64">
        <f t="shared" si="0"/>
        <v>26457232.469999999</v>
      </c>
      <c r="G16" s="64">
        <f t="shared" si="0"/>
        <v>26457232.469999999</v>
      </c>
      <c r="H16" s="64">
        <f t="shared" si="0"/>
        <v>35350829.530000001</v>
      </c>
    </row>
    <row r="17" spans="1:8" x14ac:dyDescent="0.2">
      <c r="A17" s="40"/>
      <c r="B17" s="44" t="s">
        <v>45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f>+E17-F17</f>
        <v>0</v>
      </c>
    </row>
    <row r="18" spans="1:8" x14ac:dyDescent="0.2">
      <c r="A18" s="40"/>
      <c r="B18" s="44" t="s">
        <v>28</v>
      </c>
      <c r="C18" s="15">
        <v>43798062</v>
      </c>
      <c r="D18" s="15">
        <v>18010000</v>
      </c>
      <c r="E18" s="15">
        <v>61808062</v>
      </c>
      <c r="F18" s="15">
        <v>26457232.469999999</v>
      </c>
      <c r="G18" s="15">
        <v>26457232.469999999</v>
      </c>
      <c r="H18" s="15">
        <f t="shared" ref="H18:H23" si="1">+E18-F18</f>
        <v>35350829.530000001</v>
      </c>
    </row>
    <row r="19" spans="1:8" x14ac:dyDescent="0.2">
      <c r="A19" s="40"/>
      <c r="B19" s="44" t="s">
        <v>21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f t="shared" si="1"/>
        <v>0</v>
      </c>
    </row>
    <row r="20" spans="1:8" x14ac:dyDescent="0.2">
      <c r="A20" s="40"/>
      <c r="B20" s="44" t="s">
        <v>46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f t="shared" si="1"/>
        <v>0</v>
      </c>
    </row>
    <row r="21" spans="1:8" x14ac:dyDescent="0.2">
      <c r="A21" s="40"/>
      <c r="B21" s="44" t="s">
        <v>47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f t="shared" si="1"/>
        <v>0</v>
      </c>
    </row>
    <row r="22" spans="1:8" x14ac:dyDescent="0.2">
      <c r="A22" s="40"/>
      <c r="B22" s="44" t="s">
        <v>48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f t="shared" si="1"/>
        <v>0</v>
      </c>
    </row>
    <row r="23" spans="1:8" x14ac:dyDescent="0.2">
      <c r="A23" s="40"/>
      <c r="B23" s="44" t="s">
        <v>4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f t="shared" si="1"/>
        <v>0</v>
      </c>
    </row>
    <row r="24" spans="1:8" x14ac:dyDescent="0.2">
      <c r="A24" s="42"/>
      <c r="B24" s="44"/>
      <c r="C24" s="15"/>
      <c r="D24" s="15"/>
      <c r="E24" s="15"/>
      <c r="F24" s="15"/>
      <c r="G24" s="15"/>
      <c r="H24" s="15"/>
    </row>
    <row r="25" spans="1:8" x14ac:dyDescent="0.2">
      <c r="A25" s="43" t="s">
        <v>49</v>
      </c>
      <c r="B25" s="45"/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</row>
    <row r="26" spans="1:8" x14ac:dyDescent="0.2">
      <c r="A26" s="40"/>
      <c r="B26" s="44" t="s">
        <v>29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</row>
    <row r="27" spans="1:8" x14ac:dyDescent="0.2">
      <c r="A27" s="40"/>
      <c r="B27" s="44" t="s">
        <v>24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</row>
    <row r="28" spans="1:8" x14ac:dyDescent="0.2">
      <c r="A28" s="40"/>
      <c r="B28" s="44" t="s">
        <v>30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</row>
    <row r="29" spans="1:8" x14ac:dyDescent="0.2">
      <c r="A29" s="40"/>
      <c r="B29" s="44" t="s">
        <v>50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</row>
    <row r="30" spans="1:8" x14ac:dyDescent="0.2">
      <c r="A30" s="40"/>
      <c r="B30" s="44" t="s">
        <v>22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</row>
    <row r="31" spans="1:8" x14ac:dyDescent="0.2">
      <c r="A31" s="40"/>
      <c r="B31" s="44" t="s">
        <v>5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</row>
    <row r="32" spans="1:8" x14ac:dyDescent="0.2">
      <c r="A32" s="40"/>
      <c r="B32" s="44" t="s">
        <v>6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</row>
    <row r="33" spans="1:8" x14ac:dyDescent="0.2">
      <c r="A33" s="40"/>
      <c r="B33" s="44" t="s">
        <v>51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</row>
    <row r="34" spans="1:8" x14ac:dyDescent="0.2">
      <c r="A34" s="40"/>
      <c r="B34" s="44" t="s">
        <v>31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</row>
    <row r="35" spans="1:8" x14ac:dyDescent="0.2">
      <c r="A35" s="42"/>
      <c r="B35" s="44"/>
      <c r="C35" s="15"/>
      <c r="D35" s="15"/>
      <c r="E35" s="15"/>
      <c r="F35" s="15"/>
      <c r="G35" s="15"/>
      <c r="H35" s="15"/>
    </row>
    <row r="36" spans="1:8" x14ac:dyDescent="0.2">
      <c r="A36" s="43" t="s">
        <v>32</v>
      </c>
      <c r="B36" s="45"/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</row>
    <row r="37" spans="1:8" x14ac:dyDescent="0.2">
      <c r="A37" s="40"/>
      <c r="B37" s="44" t="s">
        <v>52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</row>
    <row r="38" spans="1:8" ht="22.5" x14ac:dyDescent="0.2">
      <c r="A38" s="40"/>
      <c r="B38" s="44" t="s">
        <v>25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</row>
    <row r="39" spans="1:8" x14ac:dyDescent="0.2">
      <c r="A39" s="40"/>
      <c r="B39" s="44" t="s">
        <v>33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</row>
    <row r="40" spans="1:8" x14ac:dyDescent="0.2">
      <c r="A40" s="40"/>
      <c r="B40" s="44" t="s">
        <v>7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</row>
    <row r="41" spans="1:8" x14ac:dyDescent="0.2">
      <c r="A41" s="42"/>
      <c r="B41" s="44"/>
      <c r="C41" s="15"/>
      <c r="D41" s="15"/>
      <c r="E41" s="15"/>
      <c r="F41" s="15"/>
      <c r="G41" s="15"/>
      <c r="H41" s="15"/>
    </row>
    <row r="42" spans="1:8" x14ac:dyDescent="0.2">
      <c r="A42" s="48"/>
      <c r="B42" s="49" t="s">
        <v>60</v>
      </c>
      <c r="C42" s="25">
        <f>+C6+C16+C25+C36</f>
        <v>43798062</v>
      </c>
      <c r="D42" s="25">
        <f t="shared" ref="D42:H42" si="2">+D6+D16+D25+D36</f>
        <v>18010000</v>
      </c>
      <c r="E42" s="25">
        <f t="shared" si="2"/>
        <v>61808062</v>
      </c>
      <c r="F42" s="25">
        <f t="shared" si="2"/>
        <v>26457232.469999999</v>
      </c>
      <c r="G42" s="25">
        <f t="shared" si="2"/>
        <v>26457232.469999999</v>
      </c>
      <c r="H42" s="25">
        <f t="shared" si="2"/>
        <v>35350829.530000001</v>
      </c>
    </row>
    <row r="43" spans="1:8" x14ac:dyDescent="0.2">
      <c r="A43" s="39"/>
      <c r="B43" s="39"/>
      <c r="C43" s="39"/>
      <c r="D43" s="39"/>
      <c r="E43" s="39"/>
      <c r="F43" s="39"/>
      <c r="G43" s="39"/>
      <c r="H43" s="39"/>
    </row>
    <row r="44" spans="1:8" x14ac:dyDescent="0.2">
      <c r="A44" s="39"/>
      <c r="B44" s="39" t="s">
        <v>137</v>
      </c>
      <c r="C44" s="39"/>
      <c r="D44" s="39"/>
      <c r="E44" s="39"/>
      <c r="F44" s="39"/>
      <c r="G44" s="39"/>
      <c r="H44" s="39"/>
    </row>
    <row r="45" spans="1:8" x14ac:dyDescent="0.2">
      <c r="A45" s="39"/>
      <c r="B45" s="39"/>
      <c r="C45" s="39"/>
      <c r="D45" s="39"/>
      <c r="E45" s="39"/>
      <c r="F45" s="39"/>
      <c r="G45" s="39"/>
      <c r="H45" s="39"/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2018-03-08T21:21:25Z</cp:lastPrinted>
  <dcterms:created xsi:type="dcterms:W3CDTF">2014-02-10T03:37:14Z</dcterms:created>
  <dcterms:modified xsi:type="dcterms:W3CDTF">2019-10-15T19:18:36Z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