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8190" tabRatio="885" activeTab="2"/>
  </bookViews>
  <sheets>
    <sheet name="EAEPE" sheetId="1" r:id="rId1"/>
    <sheet name="Instructivo_EAEPE" sheetId="14" r:id="rId2"/>
    <sheet name="COG" sheetId="6" r:id="rId3"/>
    <sheet name="Instructivo_COG" sheetId="15" r:id="rId4"/>
    <sheet name="CTG" sheetId="8" r:id="rId5"/>
    <sheet name="Instructivo_CTG" sheetId="16" r:id="rId6"/>
    <sheet name="CA_Ente_Público" sheetId="4" r:id="rId7"/>
    <sheet name="Instructivo_CA_Ente_Público" sheetId="20" r:id="rId8"/>
    <sheet name="CA_Ejecutivo_Estatal" sheetId="10" r:id="rId9"/>
    <sheet name="Instructivo_CA_Ejecutivo_Estata" sheetId="19" r:id="rId10"/>
    <sheet name="CA_Ayuntamiento" sheetId="12" r:id="rId11"/>
    <sheet name="Instructivo_CA_Ayuntamiento" sheetId="18" r:id="rId12"/>
    <sheet name="CFG" sheetId="5" r:id="rId13"/>
    <sheet name="Instructivo_CFG" sheetId="17" r:id="rId14"/>
  </sheets>
  <definedNames>
    <definedName name="_xlnm._FilterDatabase" localSheetId="12" hidden="1">CFG!$A$2:$H$35</definedName>
    <definedName name="_xlnm._FilterDatabase" localSheetId="2" hidden="1">COG!$A$2:$H$75</definedName>
  </definedNames>
  <calcPr calcId="144525"/>
</workbook>
</file>

<file path=xl/calcChain.xml><?xml version="1.0" encoding="utf-8"?>
<calcChain xmlns="http://schemas.openxmlformats.org/spreadsheetml/2006/main">
  <c r="H4" i="8" l="1"/>
  <c r="H3" i="8"/>
  <c r="D3" i="8"/>
  <c r="H5" i="8"/>
  <c r="E5" i="8"/>
  <c r="D5" i="8"/>
  <c r="C5" i="8"/>
  <c r="O92" i="1"/>
  <c r="N92" i="1"/>
  <c r="M92" i="1"/>
  <c r="M91" i="1" s="1"/>
  <c r="M90" i="1" s="1"/>
  <c r="L92" i="1"/>
  <c r="L91" i="1" s="1"/>
  <c r="L90" i="1" s="1"/>
  <c r="K92" i="1"/>
  <c r="J92" i="1"/>
  <c r="I92" i="1"/>
  <c r="I91" i="1" s="1"/>
  <c r="I90" i="1" s="1"/>
  <c r="O91" i="1"/>
  <c r="O90" i="1" s="1"/>
  <c r="N91" i="1"/>
  <c r="N90" i="1" s="1"/>
  <c r="K91" i="1"/>
  <c r="K90" i="1" s="1"/>
  <c r="J91" i="1"/>
  <c r="J90" i="1" s="1"/>
  <c r="H91" i="1"/>
  <c r="H90" i="1" s="1"/>
  <c r="H92" i="1"/>
  <c r="I121" i="1"/>
  <c r="I122" i="1"/>
  <c r="I123" i="1"/>
  <c r="K3" i="1" l="1"/>
  <c r="K4" i="1"/>
  <c r="K5" i="1"/>
  <c r="K6" i="1"/>
  <c r="K7" i="1"/>
  <c r="K8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89" i="1"/>
  <c r="F88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48" i="1"/>
  <c r="F44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H9" i="10" l="1"/>
  <c r="G9" i="10"/>
  <c r="F9" i="10"/>
  <c r="E9" i="10"/>
  <c r="D9" i="10"/>
  <c r="C9" i="10"/>
  <c r="H4" i="10"/>
  <c r="G4" i="10"/>
  <c r="F4" i="10"/>
  <c r="E4" i="10"/>
  <c r="D4" i="10"/>
  <c r="C4" i="10"/>
  <c r="H3" i="10"/>
  <c r="G3" i="10"/>
  <c r="F3" i="10"/>
  <c r="E3" i="10"/>
  <c r="D3" i="10"/>
  <c r="C3" i="10"/>
</calcChain>
</file>

<file path=xl/sharedStrings.xml><?xml version="1.0" encoding="utf-8"?>
<sst xmlns="http://schemas.openxmlformats.org/spreadsheetml/2006/main" count="464" uniqueCount="287">
  <si>
    <t>CFG</t>
  </si>
  <si>
    <t>CP</t>
  </si>
  <si>
    <t>CA-UR</t>
  </si>
  <si>
    <t>COG</t>
  </si>
  <si>
    <t>CONCEPTO</t>
  </si>
  <si>
    <t>APROBADO</t>
  </si>
  <si>
    <t>MODIFICADO</t>
  </si>
  <si>
    <t>COMPROMETIDO</t>
  </si>
  <si>
    <t>DEVENGADO</t>
  </si>
  <si>
    <t>EJERCIDO</t>
  </si>
  <si>
    <t>PAGADO</t>
  </si>
  <si>
    <t>SUBEJERCICIO</t>
  </si>
  <si>
    <t>PRESUPUESTO DE EGRESOS</t>
  </si>
  <si>
    <t>CFF</t>
  </si>
  <si>
    <t>Gasto Corriente</t>
  </si>
  <si>
    <t>Gasto de Capital</t>
  </si>
  <si>
    <t>CTG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</si>
  <si>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</si>
  <si>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</si>
  <si>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</si>
  <si>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</si>
  <si>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</si>
  <si>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</si>
  <si>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</si>
  <si>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</si>
  <si>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</si>
  <si>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</si>
  <si>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</si>
  <si>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</si>
  <si>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</si>
  <si>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</si>
  <si>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CA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</si>
  <si>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</si>
  <si>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</si>
  <si>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</si>
  <si>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</si>
  <si>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</si>
  <si>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</si>
  <si>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</si>
  <si>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</si>
  <si>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</si>
  <si>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</si>
  <si>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</si>
  <si>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</si>
  <si>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Sector Paraestatal de Gobierno</t>
  </si>
  <si>
    <t>Entidades Paramunicipales Empresariales No Financieras con Participación Estatal Mayoritaria</t>
  </si>
  <si>
    <t>Fideicomisos Paramunicipales Empresariales No Financieros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</si>
  <si>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</si>
  <si>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</si>
  <si>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</si>
  <si>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</si>
  <si>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</si>
  <si>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</si>
  <si>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Paramunicipales Empresariales Financieras Monetarias con Participación Estatal Mayoritaria</t>
  </si>
  <si>
    <t>Entidades Paraestatales Empresariales Financieras No Monetarias con Participación Estatal Mayoritaria</t>
  </si>
  <si>
    <t>Órgano Ejecutivo Municipal (Ayuntamiento)</t>
  </si>
  <si>
    <t>Total Gobierno General Municipal</t>
  </si>
  <si>
    <t>Total Gobierno General Estatal</t>
  </si>
  <si>
    <t>Entidades Paraestatales Finanacieras No Monetarias con Participacion Estatal Mayoritaria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</si>
  <si>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</si>
  <si>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</si>
  <si>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</si>
  <si>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</si>
  <si>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</si>
  <si>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</si>
  <si>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</si>
  <si>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</si>
  <si>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</si>
  <si>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</si>
  <si>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</si>
  <si>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</si>
  <si>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</si>
  <si>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</si>
  <si>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</si>
  <si>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</si>
  <si>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</si>
  <si>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</si>
  <si>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</si>
  <si>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</si>
  <si>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</si>
  <si>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</si>
  <si>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</si>
  <si>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</si>
  <si>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</si>
  <si>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</si>
  <si>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</si>
  <si>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</si>
  <si>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</si>
  <si>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</si>
  <si>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</si>
  <si>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</si>
  <si>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</si>
  <si>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</si>
  <si>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</si>
  <si>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</si>
  <si>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</si>
  <si>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</si>
  <si>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</si>
  <si>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</si>
  <si>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</si>
  <si>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</si>
  <si>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</si>
  <si>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</si>
  <si>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</si>
  <si>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</si>
  <si>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</si>
  <si>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</si>
  <si>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</si>
  <si>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</si>
  <si>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</si>
  <si>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</si>
  <si>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</si>
  <si>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</si>
  <si>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</si>
  <si>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</si>
  <si>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</si>
  <si>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</si>
  <si>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</si>
  <si>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</si>
  <si>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</si>
  <si>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</si>
  <si>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</si>
  <si>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</si>
  <si>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</si>
  <si>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</si>
  <si>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</si>
  <si>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</si>
  <si>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</si>
  <si>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</si>
  <si>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INVERSIÓN PÚBLICA</t>
  </si>
  <si>
    <t>DEUDA PÚBLICA</t>
  </si>
  <si>
    <t>Instructivo</t>
  </si>
  <si>
    <t>Restricción:</t>
  </si>
  <si>
    <t>No se puede modificar en su contenido.</t>
  </si>
  <si>
    <t>Recomendaciones:</t>
  </si>
  <si>
    <t>Aclaración:</t>
  </si>
  <si>
    <t>Para la información impresa sólo por clasificación por objeto del gasto, capítulo y concepto.</t>
  </si>
  <si>
    <t>Verificar que la sumatoria de las columnas correspondientes al Presupuesto de Egresos Aprobado, Modificado, Devengado, Pagado y la correspondiente al Subejercicio coincida con la sumatoria de las columnas correspondientes a la Clasificación Económica (por Tipo de Gasto), a la Clasificación Administrativa, a la Clasificación Funcional y al Gasto por Categoría Programática.</t>
  </si>
  <si>
    <t>Verificar que la sumatoria de las columnas correspondientes al Presupuesto de Egresos Aprobado, Modificado, Devengado, Pagado y la correspondiente al Subejercicio coincida con la sumatoria de las columnas correspondientes a la Clasificación por Objeto del Gasto, a la Clasificación Administrativa, a la Clasificación Funcional y al Gasto por Categoría Programática.</t>
  </si>
  <si>
    <t>Verificar que la sumatoria de las columnas correspondientes al Presupuesto de Egresos Aprobado, Modificado, Devengado, Pagado y la correspondiente al Subejercicio coincida con la sumatoria de las columnas correspondientes a la Clasificación por Objeto del Gasto, a la Clasificación Económica (por Tipo de Gasto), a la Clasificación Administrativa y al Gasto por Categoría Programática.</t>
  </si>
  <si>
    <t>Verificar que la sumatoria de las columnas correspondientes al Presupuesto de Egresos Aprobado, Modificado, Devengado, Pagado y la correspondiente al Subejercicio coincida con la sumatoria de las columnas correspondientes a la Clasificación por Objeto del Gasto, a la Clasificación Económica (por Tipo de Gasto), a la Clasificación Funcional y al Gasto por Categoría Programática.</t>
  </si>
  <si>
    <t>Para la información impresa sólo por clasificación por objeto del gasto, a capítulo y concepto.</t>
  </si>
  <si>
    <t>Apegarse al número de columnas.</t>
  </si>
  <si>
    <t>AMPLIACIONES / REDUCCIONES</t>
  </si>
  <si>
    <t>Pensiones y Jubilaciones</t>
  </si>
  <si>
    <r>
      <rPr>
        <b/>
        <sz val="8"/>
        <color indexed="8"/>
        <rFont val="Arial"/>
        <family val="2"/>
      </rPr>
      <t>CFG</t>
    </r>
    <r>
      <rPr>
        <sz val="8"/>
        <color theme="1"/>
        <rFont val="Arial"/>
        <family val="2"/>
      </rPr>
      <t>: De acuerdo al Clasificador funcional del gasto (finalidad, función y subfunción); publicado en el DOF del 27 de diciembre de 2010.</t>
    </r>
  </si>
  <si>
    <r>
      <rPr>
        <b/>
        <sz val="8"/>
        <color indexed="8"/>
        <rFont val="Arial"/>
        <family val="2"/>
      </rPr>
      <t>CP</t>
    </r>
    <r>
      <rPr>
        <sz val="8"/>
        <color theme="1"/>
        <rFont val="Arial"/>
        <family val="2"/>
      </rPr>
      <t>: Clasificación Programática de acuerdo al emitido por el CONAC (DOF 8-ago-13). Letra y número.</t>
    </r>
  </si>
  <si>
    <r>
      <rPr>
        <b/>
        <sz val="8"/>
        <color indexed="8"/>
        <rFont val="Arial"/>
        <family val="2"/>
      </rPr>
      <t>CA-UR</t>
    </r>
    <r>
      <rPr>
        <sz val="8"/>
        <color theme="1"/>
        <rFont val="Arial"/>
        <family val="2"/>
      </rPr>
      <t>: De acuerdo a la Clasificación administrativa, publicada en el DOF del 7 de julio de 2011.  Además incluir la UR, separado por guion (CA - UR).</t>
    </r>
  </si>
  <si>
    <r>
      <rPr>
        <b/>
        <sz val="8"/>
        <color indexed="8"/>
        <rFont val="Arial"/>
        <family val="2"/>
      </rPr>
      <t>CTG</t>
    </r>
    <r>
      <rPr>
        <sz val="8"/>
        <color theme="1"/>
        <rFont val="Arial"/>
        <family val="2"/>
      </rPr>
      <t>: Para el llenado de este formato se debe utilizar la Clasificación por Tipo de Gasto aprobado por el CONAC identificando el ejercicio presupuestal de gasto corriente, gasto de capital y el de amortización de la deuda y disminución de pasivos. Publicado en el DOF del 30 de septiembre de 2015.</t>
    </r>
  </si>
  <si>
    <r>
      <rPr>
        <b/>
        <sz val="8"/>
        <color indexed="8"/>
        <rFont val="Arial"/>
        <family val="2"/>
      </rPr>
      <t>COG</t>
    </r>
    <r>
      <rPr>
        <sz val="8"/>
        <color theme="1"/>
        <rFont val="Arial"/>
        <family val="2"/>
      </rPr>
      <t>: De acuerdo al Clasificador por objeto del gasto (capítulo, concepto; partida genérica y especifica), publicadas en el DOF el 22 de diciembre de 2014. A cuatro digitos.</t>
    </r>
  </si>
  <si>
    <r>
      <rPr>
        <b/>
        <sz val="8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Se refiere al nombre que se asigna a cada uno de los desagregados que se señalan.</t>
    </r>
  </si>
  <si>
    <r>
      <rPr>
        <b/>
        <sz val="8"/>
        <color indexed="8"/>
        <rFont val="Arial"/>
        <family val="2"/>
      </rPr>
      <t>APROBADO</t>
    </r>
    <r>
      <rPr>
        <sz val="8"/>
        <color theme="1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</si>
  <si>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AMPLIACIONES / REDUCCIONES</t>
    </r>
    <r>
      <rPr>
        <sz val="8"/>
        <color theme="1"/>
        <rFont val="Arial"/>
        <family val="2"/>
      </rPr>
      <t>: Refleja las modificaciones realizadas al Presupuesto Aprobado.</t>
    </r>
  </si>
  <si>
    <r>
      <rPr>
        <b/>
        <sz val="8"/>
        <color indexed="8"/>
        <rFont val="Arial"/>
        <family val="2"/>
      </rPr>
      <t>MODIFICADO</t>
    </r>
    <r>
      <rPr>
        <sz val="8"/>
        <color theme="1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</si>
  <si>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COMPROMETIDO</t>
    </r>
    <r>
      <rPr>
        <sz val="8"/>
        <color theme="1"/>
        <rFont val="Arial"/>
        <family val="2"/>
      </rPr>
      <t xml:space="preserve">: En esta columna deben registrarse los "cargos" del comprometido. Éste momento contable del gasto refleja la aprobación por autoridad competente de un acto administrativo, u otro instrumento jurídico que formaliza una relación jurídica con terceros para la adquisición de bienes y servicios o ejecución de obras. En el caso de las obras a ejecutarse o de bienes y servicios a recibirse durante varios ejercicios, el compromiso será registrado por la parte que se ejecutará o recibirá, durante cada ejercicio.  </t>
    </r>
  </si>
  <si>
    <r>
      <rPr>
        <b/>
        <sz val="8"/>
        <color indexed="8"/>
        <rFont val="Arial"/>
        <family val="2"/>
      </rPr>
      <t>DEVENGADO</t>
    </r>
    <r>
      <rPr>
        <sz val="8"/>
        <color theme="1"/>
        <rFont val="Arial"/>
        <family val="2"/>
      </rPr>
      <t>: En esta columna deben registrarse los "cargos" del devengado.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</si>
  <si>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EJERCIDO</t>
    </r>
    <r>
      <rPr>
        <sz val="8"/>
        <color theme="1"/>
        <rFont val="Arial"/>
        <family val="2"/>
      </rPr>
      <t>: En esta columna deben registrarse los "cargos" del ejercido. Este momento refleja la emisión de una cuenta por liquidar certificada o documento equivalente (solicitud de pago) debidamente aprobado por la autoridad competente.</t>
    </r>
  </si>
  <si>
    <r>
      <rPr>
        <b/>
        <sz val="8"/>
        <color indexed="8"/>
        <rFont val="Arial"/>
        <family val="2"/>
      </rPr>
      <t>PAGADO</t>
    </r>
    <r>
      <rPr>
        <sz val="8"/>
        <color theme="1"/>
        <rFont val="Arial"/>
        <family val="2"/>
      </rPr>
      <t>: Es el momento que refleja la cancelación total o parcial de las obligaciones de pago, que se concreta mediante el desembolso de efectivo o cualquier otro medio de pago.</t>
    </r>
  </si>
  <si>
    <r>
      <rPr>
        <b/>
        <sz val="8"/>
        <color indexed="8"/>
        <rFont val="Arial"/>
        <family val="2"/>
      </rPr>
      <t>SUBEJERCICIO</t>
    </r>
    <r>
      <rPr>
        <sz val="8"/>
        <color theme="1"/>
        <rFont val="Arial"/>
        <family val="2"/>
      </rPr>
      <t>: Modificado menos devengado.</t>
    </r>
  </si>
  <si>
    <r>
      <rPr>
        <b/>
        <sz val="8"/>
        <color indexed="8"/>
        <rFont val="Arial"/>
        <family val="2"/>
      </rPr>
      <t>COG</t>
    </r>
    <r>
      <rPr>
        <sz val="8"/>
        <color theme="1"/>
        <rFont val="Arial"/>
        <family val="2"/>
      </rPr>
      <t>: Para el llenado de este formato se debe utilizar a nivel de Capítulo y Concepto el Clasificador por Objeto del Gasto aprobado por el CONAC.</t>
    </r>
  </si>
  <si>
    <r>
      <rPr>
        <b/>
        <sz val="8"/>
        <color indexed="8"/>
        <rFont val="Arial"/>
        <family val="2"/>
      </rPr>
      <t>CFG</t>
    </r>
    <r>
      <rPr>
        <sz val="8"/>
        <color theme="1"/>
        <rFont val="Arial"/>
        <family val="2"/>
      </rPr>
      <t>: Para el llenado de este formato se debe utilizar el Clasificador Funcional aprobado por el CONAC a nivel de Finalidad y Función.</t>
    </r>
  </si>
  <si>
    <r>
      <rPr>
        <b/>
        <sz val="8"/>
        <color indexed="8"/>
        <rFont val="Arial"/>
        <family val="2"/>
      </rPr>
      <t>CA</t>
    </r>
    <r>
      <rPr>
        <sz val="8"/>
        <color theme="1"/>
        <rFont val="Arial"/>
        <family val="2"/>
      </rPr>
      <t>: De acuerdo a la Clasificación administrativa, publicada en el DOF del 7 de julio de 2011.</t>
    </r>
  </si>
  <si>
    <t>No se puede modificar en su contenido. Se imprime la pestaña del COG.</t>
  </si>
  <si>
    <t>Bajo protesta de decir verdad declaramos que los Estados Financieros y sus notas, son razonablemente correctos y son responsabilidad del emisor.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</si>
  <si>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</si>
  <si>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</si>
  <si>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</si>
  <si>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</si>
  <si>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</si>
  <si>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</si>
  <si>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</si>
  <si>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</si>
  <si>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</si>
  <si>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</si>
  <si>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</si>
  <si>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Nombre del ente público
ESTADO ANALÍTICO DEL EJERCICIO DEL PRESUPUESTO DE EGRESOS
CLASIFICACIÓN ADMINISTRATIVA
DEL 1 DE ENERO AL XXX DE 2017</t>
  </si>
  <si>
    <r>
      <t xml:space="preserve">   </t>
    </r>
    <r>
      <rPr>
        <b/>
        <sz val="8"/>
        <color indexed="8"/>
        <rFont val="Arial"/>
        <family val="2"/>
      </rPr>
      <t>CFF</t>
    </r>
    <r>
      <rPr>
        <sz val="8"/>
        <color indexed="8"/>
        <rFont val="Arial"/>
        <family val="2"/>
      </rPr>
      <t>: Se refiere al código asignado por el CONAC de acuerdo a la estructura del Clasificador por Fuente de Financiamiento. (DOF 2-ene-13)</t>
    </r>
  </si>
  <si>
    <t>2.2.3</t>
  </si>
  <si>
    <t>*****  2.2.3  ABASTECIMIENTO DE AGUA</t>
  </si>
  <si>
    <t>P0001</t>
  </si>
  <si>
    <t>****   P0001  MANTENIMIENTO A REDE</t>
  </si>
  <si>
    <t>***    1400317   Recurso Propio 2017 </t>
  </si>
  <si>
    <t>31120-8101</t>
  </si>
  <si>
    <t>**     31120-8101  SMAPAM</t>
  </si>
  <si>
    <t>*      1 Corriente</t>
  </si>
  <si>
    <t xml:space="preserve">       1131  Sueldos Base</t>
  </si>
  <si>
    <t xml:space="preserve">       1132  Sueldos de Confianza</t>
  </si>
  <si>
    <t xml:space="preserve">       1312  Antigüedad</t>
  </si>
  <si>
    <t xml:space="preserve">       1321  Prima Vacacional</t>
  </si>
  <si>
    <t xml:space="preserve">       1322  Prima Dominical</t>
  </si>
  <si>
    <t xml:space="preserve">       1323  Gratificación de fin de año</t>
  </si>
  <si>
    <t xml:space="preserve">       1331  Remun Horas extra</t>
  </si>
  <si>
    <t xml:space="preserve">       1342  Compensaciones por servicios</t>
  </si>
  <si>
    <t xml:space="preserve">       1411  Aportaciones al ISSEG</t>
  </si>
  <si>
    <t xml:space="preserve">       1413  Aportaciones IMSS</t>
  </si>
  <si>
    <t xml:space="preserve">       1421  Aportaciones INFONAVIT</t>
  </si>
  <si>
    <t xml:space="preserve">       1431  Ahorro para el retiro</t>
  </si>
  <si>
    <t xml:space="preserve">       1441  Seguros</t>
  </si>
  <si>
    <t xml:space="preserve">       1522  Liquid por indem</t>
  </si>
  <si>
    <t xml:space="preserve">       1541  Prestaciones CGT</t>
  </si>
  <si>
    <t>P0002</t>
  </si>
  <si>
    <t>****   P0002  NIVEL DE PRODUCCION.</t>
  </si>
  <si>
    <t xml:space="preserve">       2111  Materiales y útiles de oficina</t>
  </si>
  <si>
    <t xml:space="preserve">       2121  Maty útiles impresi</t>
  </si>
  <si>
    <t xml:space="preserve">       2161  Material de limpieza</t>
  </si>
  <si>
    <t xml:space="preserve">       2212  Prod Alimen instal</t>
  </si>
  <si>
    <t xml:space="preserve">       2491  Materiales diversos</t>
  </si>
  <si>
    <t xml:space="preserve">       2531  Medicinas y prod far</t>
  </si>
  <si>
    <t xml:space="preserve">       2551  Mat Acc y sum Lab</t>
  </si>
  <si>
    <t xml:space="preserve">       2612  Combus p Serv pub</t>
  </si>
  <si>
    <t xml:space="preserve">       2711  Vestuario y uniformes</t>
  </si>
  <si>
    <t xml:space="preserve">       2722  Prendas de protección personal</t>
  </si>
  <si>
    <t xml:space="preserve">       2911  Herramientas menores</t>
  </si>
  <si>
    <t xml:space="preserve">       2941  Ref Eq Cómputo</t>
  </si>
  <si>
    <t xml:space="preserve">       2981  Ref Otros Equipos</t>
  </si>
  <si>
    <t>***    1500617   Recurso  Federal 2017</t>
  </si>
  <si>
    <t>***    1600417   Recurso  Estatal 2017</t>
  </si>
  <si>
    <t>P0003</t>
  </si>
  <si>
    <t>****   P0003  AGUA RESIDUAL TRATAD</t>
  </si>
  <si>
    <t xml:space="preserve">       3111  Servicio de energía eléctrica</t>
  </si>
  <si>
    <t xml:space="preserve">       3131  Servicio de agua</t>
  </si>
  <si>
    <t xml:space="preserve">       3141  Servicio telefonía tradicional</t>
  </si>
  <si>
    <t xml:space="preserve">       3151  Servicio telefonía celular</t>
  </si>
  <si>
    <t xml:space="preserve">       3181  Servicio postal</t>
  </si>
  <si>
    <t xml:space="preserve">       3192  Contratación de otros servicios</t>
  </si>
  <si>
    <t xml:space="preserve">       3311  Servicios legales</t>
  </si>
  <si>
    <t xml:space="preserve">       3314  Otros servicios relacionados</t>
  </si>
  <si>
    <t xml:space="preserve">       3332  Serv Procesos</t>
  </si>
  <si>
    <t xml:space="preserve">       3341  Servicios de capacitación</t>
  </si>
  <si>
    <t xml:space="preserve">       3353  Serv Estadísticos</t>
  </si>
  <si>
    <t xml:space="preserve">       3411  Serv Financieros</t>
  </si>
  <si>
    <t xml:space="preserve">       3451  Seguro de bienes patrimoniales</t>
  </si>
  <si>
    <t xml:space="preserve">       3471  Fletes y maniobras</t>
  </si>
  <si>
    <t xml:space="preserve">       3511  Cons y mantto Inm</t>
  </si>
  <si>
    <t xml:space="preserve">       3521  Instal Mobil Adm</t>
  </si>
  <si>
    <t xml:space="preserve">       3531  Instal BInformat</t>
  </si>
  <si>
    <t xml:space="preserve">       3551  Mantto Vehíc</t>
  </si>
  <si>
    <t xml:space="preserve">       3571  Instal Maqy otros</t>
  </si>
  <si>
    <t xml:space="preserve">       3581  Serv Limpieza</t>
  </si>
  <si>
    <t xml:space="preserve">       3591  Serv Jardinería</t>
  </si>
  <si>
    <t xml:space="preserve">       3612  Impresión Pub ofic</t>
  </si>
  <si>
    <t xml:space="preserve">       3613  Espectáculos culturales</t>
  </si>
  <si>
    <t xml:space="preserve">       3651  Serv Industria fílm</t>
  </si>
  <si>
    <t xml:space="preserve">       3721  Pasajes terr Nac</t>
  </si>
  <si>
    <t xml:space="preserve">       3751  Viáticos nacionales</t>
  </si>
  <si>
    <t xml:space="preserve">       3812  Gto CeremTitulares</t>
  </si>
  <si>
    <t xml:space="preserve">       3821  Gto Orden Social</t>
  </si>
  <si>
    <t xml:space="preserve">       3831  Congresos y convenciones</t>
  </si>
  <si>
    <t xml:space="preserve">       3921  Otros impuestos y derechos</t>
  </si>
  <si>
    <t xml:space="preserve">       3951  Penas multas acc</t>
  </si>
  <si>
    <t xml:space="preserve">       3981  Impuesto sobre nóminas</t>
  </si>
  <si>
    <t>P0004</t>
  </si>
  <si>
    <t>****   P0004  ÍNDICE DE ATENCIÓN,</t>
  </si>
  <si>
    <t>***    1400316  Remanente Propio 2016 </t>
  </si>
  <si>
    <t>*      2 Capital</t>
  </si>
  <si>
    <t xml:space="preserve">       5111  Muebles de oficina y estantería</t>
  </si>
  <si>
    <t xml:space="preserve">       5151  Computadoras y equipo periférico</t>
  </si>
  <si>
    <t xml:space="preserve">       5191  Otros mobiliarios</t>
  </si>
  <si>
    <t xml:space="preserve">       5231  Camaras fotograficas y de video</t>
  </si>
  <si>
    <t xml:space="preserve">       5311  Equso médico denta</t>
  </si>
  <si>
    <t xml:space="preserve">       5411  Automóviles y camiones</t>
  </si>
  <si>
    <t xml:space="preserve">       5491  Otro equipo de transporte</t>
  </si>
  <si>
    <t xml:space="preserve">       5621  Maquinaria y equipo industrial</t>
  </si>
  <si>
    <t xml:space="preserve">       5651  Eq Comunicación</t>
  </si>
  <si>
    <t xml:space="preserve">       5811  Terrenos</t>
  </si>
  <si>
    <t xml:space="preserve">       5911  Software</t>
  </si>
  <si>
    <t xml:space="preserve">       5971  Licencia informatica</t>
  </si>
  <si>
    <t xml:space="preserve">       6221  Edificación no habitacional</t>
  </si>
  <si>
    <t xml:space="preserve">       6231  Constr de obras</t>
  </si>
  <si>
    <t xml:space="preserve">       6311  Estudios e investigaciones</t>
  </si>
  <si>
    <t xml:space="preserve">       4451  Donativos Inst sin</t>
  </si>
  <si>
    <t>SISTEMA MUNICIPAL DE AGUA POTABLE Y ALCANTARILLADO DE MOROLEON
ESTADO ANALÍTICO DEL EJERCICIO DEL PRESUPUESTO DE EGRESOS
DEL 1 DE ENERO AL 31 DE DICIEMBRE DE 2017</t>
  </si>
  <si>
    <t xml:space="preserve">       5511  Equipo de defensa y de seguridad</t>
  </si>
  <si>
    <t xml:space="preserve">       5641  Sist AA calefacció</t>
  </si>
  <si>
    <t>SISTEMA MUNICIPAL DE AGUA POTABLE Y ALCANTARILLADO DE MOROLEON
ESTADO ANALÍTICO DEL EJERCICIO DEL PRESUPUESTO DE EGRESOS
CLASIFICACIÓN POR OBJETO DEL GASTO (CAPÍTULO Y CONCEPTO)
DEL 1 DE ENERO AL 31 DE DICIEMBRE DE 2017</t>
  </si>
  <si>
    <t>SISTEMA MUNIIPAL DE AGUA POTABLE Y ALCANTARILLADO DE MOROLEON
ESTADO ANALÍTICO DEL EJERCICIO DEL PRESUPUESTO DE EGRESOS
CLASIFICACIÓN ECONÓMICA (POR TIPO DE GASTO)
DEL 1 DE ENERO AL 31 DE DICIEMBRE DE 2017</t>
  </si>
  <si>
    <t>SISTEMA MUNICIPAL DE AGUA POTABLE Y ALCANTARILLADO DE MOROLEON
ESTADO ANALÍTICO DEL EJERCICIO DEL PRESUPUESTO DE EGRESOS
CLASIFICACIÓN ADMINISTRATIVA
DEL 1 DE ENERO AL 31 DE DICIEMBRE DE 2017</t>
  </si>
  <si>
    <t>SISTEMA MUNICIPAL DE AGUA POTABLE Y ALCANTARILLADO DE MOROLEON
ESTADO ANALÍTICO DEL EJERCICIO DEL PRESUPUESTO DE EGRESOS
CLASIFICACIÓN FUNCIONAL (FINALIDAD Y FUNCIÓN)
DEL 1 DE ENERO AL 31 DE DICIEMBRE DE 2017</t>
  </si>
  <si>
    <t>*****  3     SECTOR PÚBLICO MUNICIPAL</t>
  </si>
  <si>
    <t>****   31    NO FINANCIERO</t>
  </si>
  <si>
    <t>***    311   GOBIERNO GENERAL MUNICIPAL</t>
  </si>
  <si>
    <t>**     3112  Entidades Paraestatales</t>
  </si>
  <si>
    <t>*      31120 Entidades Paraestatales</t>
  </si>
  <si>
    <t xml:space="preserve">    31120-8101</t>
  </si>
  <si>
    <t xml:space="preserve">       31120-8101  SMAPAM</t>
  </si>
  <si>
    <t>LEM. MARCO EDUARDO VILLAGOMEZ GARCIA
PRESIDENTE DEL CONSEJO DIRECTIVO</t>
  </si>
  <si>
    <t>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</si>
</sst>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_ ;\-#,##0.00\ "/>
    <numFmt numFmtId="166" formatCode="#,##0.00;\-#,##0.00;&quot; &quot;"/>
  </numFmts>
  <fonts count="1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b/>
      <sz val="8"/>
      <color theme="3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5"/>
      <color theme="1"/>
      <name val="Arial"/>
      <family val="2"/>
    </font>
    <font>
      <sz val="6"/>
      <color theme="1"/>
      <name val="Arial"/>
      <family val="2"/>
    </font>
    <font>
      <sz val="6"/>
      <color theme="1"/>
      <name val="Calibri"/>
      <family val="2"/>
      <scheme val="minor"/>
    </font>
    <font>
      <sz val="7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</cellStyleXfs>
  <cellXfs count="136">
    <xf numFmtId="0" fontId="0" fillId="0" borderId="0" xfId="0"/>
    <xf numFmtId="0" fontId="0" fillId="0" borderId="0" xfId="0" applyProtection="1">
      <protection locked="0"/>
    </xf>
    <xf numFmtId="0" fontId="7" fillId="0" borderId="0" xfId="8" applyFont="1" applyBorder="1" applyAlignment="1" applyProtection="1">
      <alignment horizontal="center" vertical="top"/>
    </xf>
    <xf numFmtId="0" fontId="3" fillId="0" borderId="0" xfId="9" applyFont="1" applyFill="1" applyBorder="1" applyAlignment="1" applyProtection="1"/>
    <xf numFmtId="0" fontId="7" fillId="0" borderId="1" xfId="8" applyFont="1" applyBorder="1" applyAlignment="1" applyProtection="1">
      <alignment horizontal="center" vertical="top"/>
      <protection hidden="1"/>
    </xf>
    <xf numFmtId="0" fontId="11" fillId="0" borderId="0" xfId="9" applyFont="1" applyFill="1" applyBorder="1" applyAlignment="1" applyProtection="1"/>
    <xf numFmtId="0" fontId="11" fillId="0" borderId="0" xfId="9" applyFont="1" applyFill="1" applyBorder="1" applyAlignment="1" applyProtection="1">
      <alignment horizontal="left"/>
    </xf>
    <xf numFmtId="0" fontId="7" fillId="0" borderId="2" xfId="8" applyFont="1" applyBorder="1" applyAlignment="1" applyProtection="1">
      <alignment horizontal="center" vertical="top"/>
      <protection hidden="1"/>
    </xf>
    <xf numFmtId="0" fontId="3" fillId="0" borderId="3" xfId="9" applyFont="1" applyFill="1" applyBorder="1" applyAlignment="1" applyProtection="1"/>
    <xf numFmtId="4" fontId="10" fillId="0" borderId="3" xfId="0" applyNumberFormat="1" applyFont="1" applyFill="1" applyBorder="1" applyAlignment="1" applyProtection="1">
      <alignment horizontal="right"/>
      <protection locked="0"/>
    </xf>
    <xf numFmtId="4" fontId="10" fillId="0" borderId="4" xfId="0" applyNumberFormat="1" applyFont="1" applyFill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3" fillId="0" borderId="3" xfId="9" applyFont="1" applyFill="1" applyBorder="1" applyAlignment="1" applyProtection="1">
      <alignment wrapText="1"/>
    </xf>
    <xf numFmtId="4" fontId="10" fillId="0" borderId="0" xfId="0" applyNumberFormat="1" applyFont="1" applyBorder="1" applyProtection="1">
      <protection locked="0"/>
    </xf>
    <xf numFmtId="4" fontId="10" fillId="0" borderId="5" xfId="0" applyNumberFormat="1" applyFont="1" applyBorder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0" fillId="0" borderId="1" xfId="0" applyFill="1" applyBorder="1" applyAlignment="1" applyProtection="1">
      <alignment horizontal="center"/>
    </xf>
    <xf numFmtId="0" fontId="10" fillId="0" borderId="0" xfId="0" applyFont="1" applyFill="1" applyBorder="1" applyProtection="1"/>
    <xf numFmtId="0" fontId="0" fillId="0" borderId="0" xfId="0" applyFill="1" applyBorder="1" applyProtection="1"/>
    <xf numFmtId="0" fontId="0" fillId="0" borderId="6" xfId="0" applyFill="1" applyBorder="1" applyAlignment="1" applyProtection="1">
      <alignment horizontal="center"/>
    </xf>
    <xf numFmtId="0" fontId="0" fillId="0" borderId="7" xfId="0" applyFill="1" applyBorder="1" applyProtection="1"/>
    <xf numFmtId="0" fontId="6" fillId="0" borderId="1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0" fillId="0" borderId="0" xfId="0" applyProtection="1"/>
    <xf numFmtId="0" fontId="7" fillId="0" borderId="2" xfId="8" applyFont="1" applyFill="1" applyBorder="1" applyAlignment="1" applyProtection="1">
      <alignment horizontal="center" vertical="top"/>
      <protection hidden="1"/>
    </xf>
    <xf numFmtId="0" fontId="3" fillId="2" borderId="0" xfId="8" applyFont="1" applyFill="1" applyBorder="1" applyAlignment="1">
      <alignment horizontal="left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Font="1" applyProtection="1"/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7" fillId="4" borderId="9" xfId="9" applyFont="1" applyFill="1" applyBorder="1" applyAlignment="1">
      <alignment horizontal="center" vertical="center"/>
    </xf>
    <xf numFmtId="4" fontId="7" fillId="4" borderId="9" xfId="9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/>
    </xf>
    <xf numFmtId="0" fontId="0" fillId="0" borderId="0" xfId="0" applyFont="1" applyBorder="1" applyProtection="1"/>
    <xf numFmtId="0" fontId="0" fillId="0" borderId="0" xfId="0" applyFont="1" applyBorder="1" applyProtection="1">
      <protection locked="0"/>
    </xf>
    <xf numFmtId="0" fontId="0" fillId="0" borderId="6" xfId="0" applyFont="1" applyBorder="1" applyAlignment="1" applyProtection="1">
      <alignment horizontal="center"/>
    </xf>
    <xf numFmtId="0" fontId="0" fillId="0" borderId="7" xfId="0" applyFont="1" applyBorder="1" applyProtection="1"/>
    <xf numFmtId="0" fontId="7" fillId="4" borderId="9" xfId="9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left" wrapText="1" indent="1"/>
    </xf>
    <xf numFmtId="0" fontId="12" fillId="0" borderId="0" xfId="0" applyFont="1" applyAlignment="1">
      <alignment horizontal="left" vertical="center" wrapText="1" indent="1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left" wrapText="1" indent="1"/>
    </xf>
    <xf numFmtId="0" fontId="0" fillId="0" borderId="1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left" indent="1"/>
    </xf>
    <xf numFmtId="0" fontId="0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left" indent="1"/>
    </xf>
    <xf numFmtId="0" fontId="4" fillId="0" borderId="0" xfId="8" applyFont="1" applyAlignment="1" applyProtection="1">
      <alignment vertical="top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4" fillId="0" borderId="0" xfId="8" applyFont="1" applyAlignment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4" fillId="0" borderId="0" xfId="8" applyFont="1" applyBorder="1" applyAlignment="1" applyProtection="1">
      <alignment horizontal="left" vertical="top" wrapText="1"/>
      <protection locked="0"/>
    </xf>
    <xf numFmtId="0" fontId="0" fillId="0" borderId="0" xfId="0" applyFont="1" applyFill="1" applyBorder="1" applyAlignment="1">
      <alignment horizontal="left" wrapText="1" indent="1"/>
    </xf>
    <xf numFmtId="0" fontId="0" fillId="0" borderId="7" xfId="0" applyFont="1" applyFill="1" applyBorder="1" applyAlignment="1">
      <alignment horizontal="left" wrapText="1" indent="1"/>
    </xf>
    <xf numFmtId="0" fontId="13" fillId="0" borderId="0" xfId="0" applyFont="1" applyAlignment="1">
      <alignment horizontal="justify" wrapText="1"/>
    </xf>
    <xf numFmtId="1" fontId="15" fillId="0" borderId="0" xfId="0" applyNumberFormat="1" applyFont="1" applyFill="1" applyBorder="1" applyAlignment="1" applyProtection="1">
      <alignment horizontal="left" vertical="center"/>
      <protection locked="0"/>
    </xf>
    <xf numFmtId="0" fontId="16" fillId="0" borderId="0" xfId="0" applyNumberFormat="1" applyFont="1" applyFill="1" applyBorder="1" applyProtection="1">
      <protection locked="0"/>
    </xf>
    <xf numFmtId="0" fontId="17" fillId="0" borderId="0" xfId="0" applyNumberFormat="1" applyFont="1" applyFill="1" applyBorder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0" fillId="0" borderId="3" xfId="0" applyFont="1" applyBorder="1" applyProtection="1"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5" xfId="0" applyFont="1" applyBorder="1" applyAlignment="1" applyProtection="1">
      <alignment horizontal="center"/>
      <protection locked="0"/>
    </xf>
    <xf numFmtId="49" fontId="0" fillId="0" borderId="14" xfId="0" applyNumberFormat="1" applyFill="1" applyBorder="1" applyAlignment="1" applyProtection="1">
      <alignment horizontal="left"/>
      <protection locked="0"/>
    </xf>
    <xf numFmtId="49" fontId="0" fillId="0" borderId="13" xfId="0" applyNumberFormat="1" applyFill="1" applyBorder="1" applyAlignment="1" applyProtection="1">
      <alignment horizontal="left"/>
      <protection locked="0"/>
    </xf>
    <xf numFmtId="4" fontId="7" fillId="4" borderId="9" xfId="9" applyNumberFormat="1" applyFont="1" applyFill="1" applyBorder="1" applyAlignment="1">
      <alignment horizontal="center" vertical="center" wrapText="1"/>
    </xf>
    <xf numFmtId="49" fontId="0" fillId="0" borderId="15" xfId="0" applyNumberFormat="1" applyFill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2" xfId="0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43" fontId="12" fillId="0" borderId="0" xfId="16" applyFont="1" applyBorder="1" applyProtection="1">
      <protection locked="0"/>
    </xf>
    <xf numFmtId="43" fontId="12" fillId="0" borderId="5" xfId="16" applyFont="1" applyBorder="1" applyProtection="1">
      <protection locked="0"/>
    </xf>
    <xf numFmtId="43" fontId="12" fillId="0" borderId="7" xfId="16" applyFont="1" applyBorder="1" applyProtection="1">
      <protection locked="0"/>
    </xf>
    <xf numFmtId="43" fontId="12" fillId="0" borderId="8" xfId="16" applyFont="1" applyBorder="1" applyProtection="1">
      <protection locked="0"/>
    </xf>
    <xf numFmtId="0" fontId="3" fillId="0" borderId="9" xfId="9" applyFont="1" applyFill="1" applyBorder="1" applyAlignment="1" applyProtection="1"/>
    <xf numFmtId="43" fontId="10" fillId="0" borderId="10" xfId="16" applyFont="1" applyFill="1" applyBorder="1" applyAlignment="1" applyProtection="1">
      <alignment horizontal="right"/>
      <protection locked="0"/>
    </xf>
    <xf numFmtId="43" fontId="10" fillId="0" borderId="11" xfId="16" applyFont="1" applyFill="1" applyBorder="1" applyAlignment="1" applyProtection="1">
      <alignment horizontal="right"/>
      <protection locked="0"/>
    </xf>
    <xf numFmtId="43" fontId="10" fillId="0" borderId="12" xfId="16" applyFont="1" applyFill="1" applyBorder="1" applyAlignment="1" applyProtection="1">
      <alignment horizontal="right"/>
      <protection locked="0"/>
    </xf>
    <xf numFmtId="0" fontId="0" fillId="0" borderId="13" xfId="0" applyBorder="1" applyProtection="1">
      <protection locked="0"/>
    </xf>
    <xf numFmtId="49" fontId="2" fillId="0" borderId="15" xfId="22" applyNumberFormat="1" applyFill="1" applyBorder="1" applyAlignment="1">
      <alignment horizontal="left"/>
    </xf>
    <xf numFmtId="49" fontId="2" fillId="0" borderId="13" xfId="22" applyNumberFormat="1" applyFill="1" applyBorder="1" applyAlignment="1">
      <alignment horizontal="left"/>
    </xf>
    <xf numFmtId="0" fontId="18" fillId="0" borderId="14" xfId="0" applyFont="1" applyBorder="1" applyAlignment="1" applyProtection="1">
      <alignment horizontal="right"/>
      <protection locked="0"/>
    </xf>
    <xf numFmtId="49" fontId="2" fillId="0" borderId="14" xfId="22" applyNumberFormat="1" applyFill="1" applyBorder="1" applyAlignment="1">
      <alignment horizontal="left"/>
    </xf>
    <xf numFmtId="166" fontId="0" fillId="0" borderId="9" xfId="0" applyNumberFormat="1" applyFill="1" applyBorder="1"/>
    <xf numFmtId="166" fontId="0" fillId="0" borderId="13" xfId="0" applyNumberFormat="1" applyFill="1" applyBorder="1"/>
    <xf numFmtId="166" fontId="0" fillId="0" borderId="14" xfId="0" applyNumberFormat="1" applyFill="1" applyBorder="1"/>
    <xf numFmtId="4" fontId="10" fillId="0" borderId="3" xfId="0" applyNumberFormat="1" applyFont="1" applyFill="1" applyBorder="1" applyAlignment="1" applyProtection="1">
      <alignment horizontal="right"/>
      <protection locked="0"/>
    </xf>
    <xf numFmtId="4" fontId="10" fillId="0" borderId="4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Border="1" applyProtection="1">
      <protection locked="0"/>
    </xf>
    <xf numFmtId="165" fontId="0" fillId="0" borderId="5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8" xfId="0" applyNumberFormat="1" applyFont="1" applyBorder="1" applyProtection="1">
      <protection locked="0"/>
    </xf>
    <xf numFmtId="4" fontId="10" fillId="0" borderId="3" xfId="0" applyNumberFormat="1" applyFont="1" applyFill="1" applyBorder="1" applyAlignment="1" applyProtection="1">
      <alignment horizontal="right"/>
      <protection locked="0"/>
    </xf>
    <xf numFmtId="4" fontId="10" fillId="0" borderId="4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Font="1" applyBorder="1" applyProtection="1">
      <protection locked="0"/>
    </xf>
    <xf numFmtId="4" fontId="0" fillId="0" borderId="7" xfId="0" applyNumberFormat="1" applyFont="1" applyBorder="1" applyProtection="1">
      <protection locked="0"/>
    </xf>
    <xf numFmtId="165" fontId="0" fillId="0" borderId="5" xfId="0" applyNumberFormat="1" applyFont="1" applyBorder="1" applyProtection="1">
      <protection locked="0"/>
    </xf>
    <xf numFmtId="165" fontId="0" fillId="0" borderId="8" xfId="0" applyNumberFormat="1" applyFont="1" applyBorder="1" applyProtection="1">
      <protection locked="0"/>
    </xf>
    <xf numFmtId="4" fontId="10" fillId="0" borderId="0" xfId="0" applyNumberFormat="1" applyFont="1" applyBorder="1" applyProtection="1">
      <protection locked="0"/>
    </xf>
    <xf numFmtId="4" fontId="10" fillId="0" borderId="5" xfId="0" applyNumberFormat="1" applyFont="1" applyBorder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165" fontId="0" fillId="0" borderId="5" xfId="0" applyNumberFormat="1" applyFont="1" applyBorder="1" applyAlignment="1" applyProtection="1">
      <alignment horizontal="right"/>
      <protection locked="0"/>
    </xf>
    <xf numFmtId="4" fontId="0" fillId="0" borderId="5" xfId="0" applyNumberFormat="1" applyFont="1" applyBorder="1" applyProtection="1">
      <protection locked="0"/>
    </xf>
    <xf numFmtId="4" fontId="0" fillId="0" borderId="8" xfId="0" applyNumberFormat="1" applyFont="1" applyBorder="1" applyProtection="1">
      <protection locked="0"/>
    </xf>
    <xf numFmtId="4" fontId="10" fillId="0" borderId="3" xfId="0" applyNumberFormat="1" applyFont="1" applyFill="1" applyBorder="1" applyAlignment="1" applyProtection="1">
      <alignment horizontal="right"/>
      <protection locked="0"/>
    </xf>
    <xf numFmtId="4" fontId="10" fillId="0" borderId="4" xfId="0" applyNumberFormat="1" applyFont="1" applyFill="1" applyBorder="1" applyAlignment="1" applyProtection="1">
      <alignment horizontal="right"/>
      <protection locked="0"/>
    </xf>
    <xf numFmtId="4" fontId="10" fillId="0" borderId="0" xfId="0" applyNumberFormat="1" applyFont="1" applyBorder="1" applyProtection="1">
      <protection locked="0"/>
    </xf>
    <xf numFmtId="4" fontId="10" fillId="0" borderId="5" xfId="0" applyNumberFormat="1" applyFont="1" applyBorder="1" applyProtection="1">
      <protection locked="0"/>
    </xf>
    <xf numFmtId="4" fontId="0" fillId="0" borderId="0" xfId="0" applyNumberFormat="1" applyFont="1" applyBorder="1" applyProtection="1">
      <protection locked="0"/>
    </xf>
    <xf numFmtId="4" fontId="0" fillId="0" borderId="7" xfId="0" applyNumberFormat="1" applyFont="1" applyBorder="1" applyProtection="1">
      <protection locked="0"/>
    </xf>
    <xf numFmtId="166" fontId="0" fillId="0" borderId="13" xfId="0" applyNumberFormat="1" applyFill="1" applyBorder="1" applyProtection="1">
      <protection locked="0"/>
    </xf>
    <xf numFmtId="0" fontId="7" fillId="4" borderId="10" xfId="9" applyFont="1" applyFill="1" applyBorder="1" applyAlignment="1" applyProtection="1">
      <alignment horizontal="center" vertical="center" wrapText="1"/>
      <protection locked="0"/>
    </xf>
    <xf numFmtId="0" fontId="7" fillId="4" borderId="11" xfId="9" applyFont="1" applyFill="1" applyBorder="1" applyAlignment="1" applyProtection="1">
      <alignment horizontal="center" vertical="center" wrapText="1"/>
      <protection locked="0"/>
    </xf>
    <xf numFmtId="0" fontId="7" fillId="4" borderId="12" xfId="9" applyFont="1" applyFill="1" applyBorder="1" applyAlignment="1" applyProtection="1">
      <alignment horizontal="center" vertical="center" wrapText="1"/>
      <protection locked="0"/>
    </xf>
  </cellXfs>
  <cellStyles count="23">
    <cellStyle name="Euro" xfId="1"/>
    <cellStyle name="Millares" xfId="16" builtinId="3"/>
    <cellStyle name="Millares 2" xfId="2"/>
    <cellStyle name="Millares 2 2" xfId="3"/>
    <cellStyle name="Millares 2 3" xfId="4"/>
    <cellStyle name="Millares 2 4" xfId="17"/>
    <cellStyle name="Millares 3" xfId="5"/>
    <cellStyle name="Millares 3 2" xfId="18"/>
    <cellStyle name="Moneda 2" xfId="6"/>
    <cellStyle name="Normal" xfId="0" builtinId="0"/>
    <cellStyle name="Normal 2" xfId="7"/>
    <cellStyle name="Normal 2 2" xfId="8"/>
    <cellStyle name="Normal 2 3" xfId="19"/>
    <cellStyle name="Normal 3" xfId="9"/>
    <cellStyle name="Normal 3 2" xfId="2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1"/>
    <cellStyle name="Normal 6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6"/>
  <sheetViews>
    <sheetView topLeftCell="A136" workbookViewId="0">
      <selection activeCell="A2" sqref="A2"/>
    </sheetView>
  </sheetViews>
  <sheetFormatPr baseColWidth="10" defaultRowHeight="11.25" x14ac:dyDescent="0.2"/>
  <cols>
    <col min="1" max="3" width="4.83203125" style="51" customWidth="1"/>
    <col min="4" max="5" width="9.1640625" style="51" customWidth="1"/>
    <col min="6" max="6" width="8.1640625" style="51" bestFit="1" customWidth="1"/>
    <col min="7" max="7" width="72.83203125" style="50" customWidth="1"/>
    <col min="8" max="8" width="18.33203125" style="50" customWidth="1"/>
    <col min="9" max="9" width="16.6640625" style="50" customWidth="1"/>
    <col min="10" max="15" width="18.33203125" style="50" customWidth="1"/>
    <col min="16" max="16384" width="12" style="50"/>
  </cols>
  <sheetData>
    <row r="1" spans="1:15" ht="35.1" customHeight="1" x14ac:dyDescent="0.2">
      <c r="A1" s="133" t="s">
        <v>271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5"/>
    </row>
    <row r="2" spans="1:15" ht="24.95" customHeight="1" x14ac:dyDescent="0.2">
      <c r="A2" s="39" t="s">
        <v>0</v>
      </c>
      <c r="B2" s="46" t="s">
        <v>1</v>
      </c>
      <c r="C2" s="39" t="s">
        <v>13</v>
      </c>
      <c r="D2" s="46" t="s">
        <v>2</v>
      </c>
      <c r="E2" s="39" t="s">
        <v>16</v>
      </c>
      <c r="F2" s="39" t="s">
        <v>3</v>
      </c>
      <c r="G2" s="39" t="s">
        <v>4</v>
      </c>
      <c r="H2" s="81" t="s">
        <v>5</v>
      </c>
      <c r="I2" s="81" t="s">
        <v>143</v>
      </c>
      <c r="J2" s="81" t="s">
        <v>6</v>
      </c>
      <c r="K2" s="81" t="s">
        <v>7</v>
      </c>
      <c r="L2" s="81" t="s">
        <v>8</v>
      </c>
      <c r="M2" s="81" t="s">
        <v>9</v>
      </c>
      <c r="N2" s="81" t="s">
        <v>10</v>
      </c>
      <c r="O2" s="81" t="s">
        <v>11</v>
      </c>
    </row>
    <row r="3" spans="1:15" x14ac:dyDescent="0.2">
      <c r="A3" s="4">
        <v>900001</v>
      </c>
      <c r="B3" s="2"/>
      <c r="C3" s="5"/>
      <c r="D3" s="5"/>
      <c r="E3" s="5"/>
      <c r="F3" s="6"/>
      <c r="G3" s="94" t="s">
        <v>12</v>
      </c>
      <c r="H3" s="95">
        <v>46847290</v>
      </c>
      <c r="I3" s="96">
        <v>-1144793.92</v>
      </c>
      <c r="J3" s="96">
        <v>45702496.079999998</v>
      </c>
      <c r="K3" s="96">
        <f>+K4</f>
        <v>7618127.21</v>
      </c>
      <c r="L3" s="96">
        <v>34797025.079999998</v>
      </c>
      <c r="M3" s="96">
        <v>34797025.079999998</v>
      </c>
      <c r="N3" s="96">
        <v>34797025.079999998</v>
      </c>
      <c r="O3" s="97">
        <v>10905471</v>
      </c>
    </row>
    <row r="4" spans="1:15" x14ac:dyDescent="0.2">
      <c r="A4" s="86" t="s">
        <v>177</v>
      </c>
      <c r="B4" s="75"/>
      <c r="C4" s="75"/>
      <c r="D4" s="75"/>
      <c r="E4" s="75"/>
      <c r="F4" s="75"/>
      <c r="G4" s="82" t="s">
        <v>178</v>
      </c>
      <c r="H4" s="90">
        <v>46847290</v>
      </c>
      <c r="I4" s="90">
        <v>-1144793.92</v>
      </c>
      <c r="J4" s="90">
        <v>45702496.079999998</v>
      </c>
      <c r="K4" s="90">
        <f>+K5</f>
        <v>7618127.21</v>
      </c>
      <c r="L4" s="90">
        <v>34797025.079999998</v>
      </c>
      <c r="M4" s="90">
        <v>34797025.079999998</v>
      </c>
      <c r="N4" s="90">
        <v>34797025.079999998</v>
      </c>
      <c r="O4" s="91">
        <v>10905471</v>
      </c>
    </row>
    <row r="5" spans="1:15" x14ac:dyDescent="0.2">
      <c r="A5" s="87"/>
      <c r="B5" s="43" t="s">
        <v>179</v>
      </c>
      <c r="C5" s="43"/>
      <c r="D5" s="43"/>
      <c r="E5" s="43"/>
      <c r="F5" s="43"/>
      <c r="G5" s="80" t="s">
        <v>180</v>
      </c>
      <c r="H5" s="90">
        <v>13175648</v>
      </c>
      <c r="I5" s="90">
        <v>1865752.37</v>
      </c>
      <c r="J5" s="90">
        <v>15041400.369999999</v>
      </c>
      <c r="K5" s="90">
        <f>+K6</f>
        <v>7618127.21</v>
      </c>
      <c r="L5" s="90">
        <v>10960176.699999999</v>
      </c>
      <c r="M5" s="90">
        <v>10960176.699999999</v>
      </c>
      <c r="N5" s="90">
        <v>10960176.699999999</v>
      </c>
      <c r="O5" s="91">
        <v>4081223.67</v>
      </c>
    </row>
    <row r="6" spans="1:15" x14ac:dyDescent="0.2">
      <c r="A6" s="87"/>
      <c r="B6" s="43"/>
      <c r="C6" s="71">
        <v>1400317</v>
      </c>
      <c r="D6" s="43"/>
      <c r="E6" s="43"/>
      <c r="F6" s="43"/>
      <c r="G6" s="80" t="s">
        <v>181</v>
      </c>
      <c r="H6" s="90">
        <v>13175648</v>
      </c>
      <c r="I6" s="90">
        <v>1865752.37</v>
      </c>
      <c r="J6" s="90">
        <v>15041400.369999999</v>
      </c>
      <c r="K6" s="90">
        <f>+K7</f>
        <v>7618127.21</v>
      </c>
      <c r="L6" s="90">
        <v>10960176.699999999</v>
      </c>
      <c r="M6" s="90">
        <v>10960176.699999999</v>
      </c>
      <c r="N6" s="90">
        <v>10960176.699999999</v>
      </c>
      <c r="O6" s="91">
        <v>4081223.67</v>
      </c>
    </row>
    <row r="7" spans="1:15" x14ac:dyDescent="0.2">
      <c r="A7" s="87"/>
      <c r="B7" s="43"/>
      <c r="C7" s="43"/>
      <c r="D7" s="43" t="s">
        <v>182</v>
      </c>
      <c r="E7" s="43"/>
      <c r="F7" s="43"/>
      <c r="G7" s="80" t="s">
        <v>183</v>
      </c>
      <c r="H7" s="90">
        <v>13175648</v>
      </c>
      <c r="I7" s="90">
        <v>1865752.37</v>
      </c>
      <c r="J7" s="90">
        <v>15041400.369999999</v>
      </c>
      <c r="K7" s="90">
        <f>+K8</f>
        <v>7618127.21</v>
      </c>
      <c r="L7" s="90">
        <v>10960176.699999999</v>
      </c>
      <c r="M7" s="90">
        <v>10960176.699999999</v>
      </c>
      <c r="N7" s="90">
        <v>10960176.699999999</v>
      </c>
      <c r="O7" s="91">
        <v>4081223.67</v>
      </c>
    </row>
    <row r="8" spans="1:15" x14ac:dyDescent="0.2">
      <c r="A8" s="87"/>
      <c r="B8" s="43"/>
      <c r="C8" s="43"/>
      <c r="D8" s="43"/>
      <c r="E8" s="43">
        <v>1</v>
      </c>
      <c r="F8" s="43"/>
      <c r="G8" s="80" t="s">
        <v>184</v>
      </c>
      <c r="H8" s="90">
        <v>13175648</v>
      </c>
      <c r="I8" s="90">
        <v>1865752.37</v>
      </c>
      <c r="J8" s="90">
        <v>15041400.369999999</v>
      </c>
      <c r="K8" s="90">
        <f>+K9+K10</f>
        <v>7618127.21</v>
      </c>
      <c r="L8" s="90">
        <v>10960176.699999999</v>
      </c>
      <c r="M8" s="90">
        <v>10960176.699999999</v>
      </c>
      <c r="N8" s="90">
        <v>10960176.699999999</v>
      </c>
      <c r="O8" s="91">
        <v>4081223.67</v>
      </c>
    </row>
    <row r="9" spans="1:15" x14ac:dyDescent="0.2">
      <c r="A9" s="87"/>
      <c r="B9" s="43"/>
      <c r="C9" s="43"/>
      <c r="D9" s="43"/>
      <c r="E9" s="43"/>
      <c r="F9" s="43" t="str">
        <f>MID(G9,7,7)</f>
        <v xml:space="preserve"> 1131  </v>
      </c>
      <c r="G9" s="80" t="s">
        <v>185</v>
      </c>
      <c r="H9" s="90">
        <v>7043841</v>
      </c>
      <c r="I9" s="90">
        <v>1901745.94</v>
      </c>
      <c r="J9" s="90">
        <v>8945586.9399999995</v>
      </c>
      <c r="K9" s="90">
        <v>6632927.21</v>
      </c>
      <c r="L9" s="90">
        <v>6632927.21</v>
      </c>
      <c r="M9" s="90">
        <v>6632927.21</v>
      </c>
      <c r="N9" s="90">
        <v>6632927.21</v>
      </c>
      <c r="O9" s="91">
        <v>2312659.73</v>
      </c>
    </row>
    <row r="10" spans="1:15" x14ac:dyDescent="0.2">
      <c r="A10" s="87"/>
      <c r="B10" s="43"/>
      <c r="C10" s="43"/>
      <c r="D10" s="43"/>
      <c r="E10" s="43"/>
      <c r="F10" s="43" t="str">
        <f t="shared" ref="F10:F23" si="0">MID(G10,7,7)</f>
        <v xml:space="preserve"> 1132  </v>
      </c>
      <c r="G10" s="80" t="s">
        <v>186</v>
      </c>
      <c r="H10" s="90">
        <v>1049567</v>
      </c>
      <c r="I10" s="90">
        <v>279699.95</v>
      </c>
      <c r="J10" s="90">
        <v>1329266.95</v>
      </c>
      <c r="K10" s="90">
        <v>985200</v>
      </c>
      <c r="L10" s="90">
        <v>985200.01</v>
      </c>
      <c r="M10" s="90">
        <v>985200.01</v>
      </c>
      <c r="N10" s="90">
        <v>985200.01</v>
      </c>
      <c r="O10" s="91">
        <v>344066.94</v>
      </c>
    </row>
    <row r="11" spans="1:15" x14ac:dyDescent="0.2">
      <c r="A11" s="87"/>
      <c r="B11" s="43"/>
      <c r="C11" s="43"/>
      <c r="D11" s="43"/>
      <c r="E11" s="43"/>
      <c r="F11" s="43" t="str">
        <f t="shared" si="0"/>
        <v xml:space="preserve"> 1312  </v>
      </c>
      <c r="G11" s="80" t="s">
        <v>187</v>
      </c>
      <c r="H11" s="90">
        <v>461839</v>
      </c>
      <c r="I11" s="90">
        <v>-301093.52</v>
      </c>
      <c r="J11" s="90">
        <v>160745.48000000001</v>
      </c>
      <c r="K11" s="90">
        <v>0</v>
      </c>
      <c r="L11" s="90">
        <v>70696.850000000006</v>
      </c>
      <c r="M11" s="90">
        <v>70696.850000000006</v>
      </c>
      <c r="N11" s="90">
        <v>70696.850000000006</v>
      </c>
      <c r="O11" s="91">
        <v>90048.63</v>
      </c>
    </row>
    <row r="12" spans="1:15" x14ac:dyDescent="0.2">
      <c r="A12" s="87"/>
      <c r="B12" s="43"/>
      <c r="C12" s="43"/>
      <c r="D12" s="43"/>
      <c r="E12" s="43"/>
      <c r="F12" s="43" t="str">
        <f t="shared" si="0"/>
        <v xml:space="preserve"> 1321  </v>
      </c>
      <c r="G12" s="80" t="s">
        <v>188</v>
      </c>
      <c r="H12" s="90">
        <v>121792</v>
      </c>
      <c r="I12" s="90">
        <v>3294.03</v>
      </c>
      <c r="J12" s="90">
        <v>125086.03</v>
      </c>
      <c r="K12" s="90">
        <v>0</v>
      </c>
      <c r="L12" s="90">
        <v>89378.38</v>
      </c>
      <c r="M12" s="90">
        <v>89378.38</v>
      </c>
      <c r="N12" s="90">
        <v>89378.38</v>
      </c>
      <c r="O12" s="91">
        <v>35707.65</v>
      </c>
    </row>
    <row r="13" spans="1:15" x14ac:dyDescent="0.2">
      <c r="A13" s="87"/>
      <c r="B13" s="43"/>
      <c r="C13" s="43"/>
      <c r="D13" s="43"/>
      <c r="E13" s="43"/>
      <c r="F13" s="43" t="str">
        <f t="shared" si="0"/>
        <v xml:space="preserve"> 1322  </v>
      </c>
      <c r="G13" s="80" t="s">
        <v>189</v>
      </c>
      <c r="H13" s="90">
        <v>17343</v>
      </c>
      <c r="I13" s="90">
        <v>409.75</v>
      </c>
      <c r="J13" s="90">
        <v>17752.75</v>
      </c>
      <c r="K13" s="90">
        <v>0</v>
      </c>
      <c r="L13" s="90">
        <v>12676.61</v>
      </c>
      <c r="M13" s="90">
        <v>12676.61</v>
      </c>
      <c r="N13" s="90">
        <v>12676.61</v>
      </c>
      <c r="O13" s="91">
        <v>5076.1400000000003</v>
      </c>
    </row>
    <row r="14" spans="1:15" x14ac:dyDescent="0.2">
      <c r="A14" s="87"/>
      <c r="B14" s="43"/>
      <c r="C14" s="43"/>
      <c r="D14" s="43"/>
      <c r="E14" s="43"/>
      <c r="F14" s="43" t="str">
        <f t="shared" si="0"/>
        <v xml:space="preserve"> 1323  </v>
      </c>
      <c r="G14" s="80" t="s">
        <v>190</v>
      </c>
      <c r="H14" s="90">
        <v>1214437</v>
      </c>
      <c r="I14" s="90">
        <v>125033.09</v>
      </c>
      <c r="J14" s="90">
        <v>1339470.0900000001</v>
      </c>
      <c r="K14" s="90">
        <v>0</v>
      </c>
      <c r="L14" s="90">
        <v>970081.13</v>
      </c>
      <c r="M14" s="90">
        <v>970081.13</v>
      </c>
      <c r="N14" s="90">
        <v>970081.13</v>
      </c>
      <c r="O14" s="91">
        <v>369388.96</v>
      </c>
    </row>
    <row r="15" spans="1:15" x14ac:dyDescent="0.2">
      <c r="A15" s="87"/>
      <c r="B15" s="43"/>
      <c r="C15" s="43"/>
      <c r="D15" s="43"/>
      <c r="E15" s="43"/>
      <c r="F15" s="43" t="str">
        <f t="shared" si="0"/>
        <v xml:space="preserve"> 1331  </v>
      </c>
      <c r="G15" s="80" t="s">
        <v>191</v>
      </c>
      <c r="H15" s="90">
        <v>119449</v>
      </c>
      <c r="I15" s="90">
        <v>-4358.88</v>
      </c>
      <c r="J15" s="90">
        <v>115090.12</v>
      </c>
      <c r="K15" s="90">
        <v>0</v>
      </c>
      <c r="L15" s="90">
        <v>81167.13</v>
      </c>
      <c r="M15" s="90">
        <v>81167.13</v>
      </c>
      <c r="N15" s="90">
        <v>81167.13</v>
      </c>
      <c r="O15" s="91">
        <v>33922.99</v>
      </c>
    </row>
    <row r="16" spans="1:15" x14ac:dyDescent="0.2">
      <c r="A16" s="87"/>
      <c r="B16" s="43"/>
      <c r="C16" s="43"/>
      <c r="D16" s="43"/>
      <c r="E16" s="43"/>
      <c r="F16" s="43" t="str">
        <f t="shared" si="0"/>
        <v xml:space="preserve"> 1342  </v>
      </c>
      <c r="G16" s="80" t="s">
        <v>192</v>
      </c>
      <c r="H16" s="90">
        <v>69030</v>
      </c>
      <c r="I16" s="90">
        <v>-48778.74</v>
      </c>
      <c r="J16" s="90">
        <v>20251.259999999998</v>
      </c>
      <c r="K16" s="90">
        <v>0</v>
      </c>
      <c r="L16" s="90">
        <v>7337.9</v>
      </c>
      <c r="M16" s="90">
        <v>7337.9</v>
      </c>
      <c r="N16" s="90">
        <v>7337.9</v>
      </c>
      <c r="O16" s="91">
        <v>12913.36</v>
      </c>
    </row>
    <row r="17" spans="1:15" x14ac:dyDescent="0.2">
      <c r="A17" s="87"/>
      <c r="B17" s="43"/>
      <c r="C17" s="43"/>
      <c r="D17" s="43"/>
      <c r="E17" s="43"/>
      <c r="F17" s="43" t="str">
        <f t="shared" si="0"/>
        <v xml:space="preserve"> 1411  </v>
      </c>
      <c r="G17" s="80" t="s">
        <v>193</v>
      </c>
      <c r="H17" s="90">
        <v>178500</v>
      </c>
      <c r="I17" s="90">
        <v>-134047.16</v>
      </c>
      <c r="J17" s="90">
        <v>44452.84</v>
      </c>
      <c r="K17" s="90">
        <v>0</v>
      </c>
      <c r="L17" s="90">
        <v>12205.65</v>
      </c>
      <c r="M17" s="90">
        <v>12205.65</v>
      </c>
      <c r="N17" s="90">
        <v>12205.65</v>
      </c>
      <c r="O17" s="91">
        <v>32247.19</v>
      </c>
    </row>
    <row r="18" spans="1:15" x14ac:dyDescent="0.2">
      <c r="A18" s="87"/>
      <c r="B18" s="43"/>
      <c r="C18" s="43"/>
      <c r="D18" s="43"/>
      <c r="E18" s="43"/>
      <c r="F18" s="43" t="str">
        <f t="shared" si="0"/>
        <v xml:space="preserve"> 1413  </v>
      </c>
      <c r="G18" s="80" t="s">
        <v>194</v>
      </c>
      <c r="H18" s="90">
        <v>827681</v>
      </c>
      <c r="I18" s="90">
        <v>153995.6</v>
      </c>
      <c r="J18" s="90">
        <v>981676.6</v>
      </c>
      <c r="K18" s="90">
        <v>0</v>
      </c>
      <c r="L18" s="90">
        <v>719976.9</v>
      </c>
      <c r="M18" s="90">
        <v>719976.9</v>
      </c>
      <c r="N18" s="90">
        <v>719976.9</v>
      </c>
      <c r="O18" s="91">
        <v>261699.7</v>
      </c>
    </row>
    <row r="19" spans="1:15" x14ac:dyDescent="0.2">
      <c r="A19" s="87"/>
      <c r="B19" s="43"/>
      <c r="C19" s="43"/>
      <c r="D19" s="43"/>
      <c r="E19" s="43"/>
      <c r="F19" s="43" t="str">
        <f t="shared" si="0"/>
        <v xml:space="preserve"> 1421  </v>
      </c>
      <c r="G19" s="80" t="s">
        <v>195</v>
      </c>
      <c r="H19" s="90">
        <v>535494</v>
      </c>
      <c r="I19" s="90">
        <v>77929.77</v>
      </c>
      <c r="J19" s="90">
        <v>613423.77</v>
      </c>
      <c r="K19" s="90">
        <v>0</v>
      </c>
      <c r="L19" s="90">
        <v>447247.98</v>
      </c>
      <c r="M19" s="90">
        <v>447247.98</v>
      </c>
      <c r="N19" s="90">
        <v>447247.98</v>
      </c>
      <c r="O19" s="91">
        <v>166175.79</v>
      </c>
    </row>
    <row r="20" spans="1:15" x14ac:dyDescent="0.2">
      <c r="A20" s="87"/>
      <c r="B20" s="43"/>
      <c r="C20" s="43"/>
      <c r="D20" s="43"/>
      <c r="E20" s="43"/>
      <c r="F20" s="43" t="str">
        <f t="shared" si="0"/>
        <v xml:space="preserve"> 1431  </v>
      </c>
      <c r="G20" s="80" t="s">
        <v>196</v>
      </c>
      <c r="H20" s="90">
        <v>666887</v>
      </c>
      <c r="I20" s="90">
        <v>85760.03</v>
      </c>
      <c r="J20" s="90">
        <v>752647.03</v>
      </c>
      <c r="K20" s="90">
        <v>0</v>
      </c>
      <c r="L20" s="90">
        <v>547330.17000000004</v>
      </c>
      <c r="M20" s="90">
        <v>547330.17000000004</v>
      </c>
      <c r="N20" s="90">
        <v>547330.17000000004</v>
      </c>
      <c r="O20" s="91">
        <v>205316.86</v>
      </c>
    </row>
    <row r="21" spans="1:15" x14ac:dyDescent="0.2">
      <c r="A21" s="87"/>
      <c r="B21" s="43"/>
      <c r="C21" s="43"/>
      <c r="D21" s="43"/>
      <c r="E21" s="43"/>
      <c r="F21" s="43" t="str">
        <f t="shared" si="0"/>
        <v xml:space="preserve"> 1441  </v>
      </c>
      <c r="G21" s="80" t="s">
        <v>197</v>
      </c>
      <c r="H21" s="90">
        <v>57748</v>
      </c>
      <c r="I21" s="90">
        <v>-1107.78</v>
      </c>
      <c r="J21" s="90">
        <v>56640.22</v>
      </c>
      <c r="K21" s="90">
        <v>0</v>
      </c>
      <c r="L21" s="90">
        <v>40095.47</v>
      </c>
      <c r="M21" s="90">
        <v>40095.47</v>
      </c>
      <c r="N21" s="90">
        <v>40095.47</v>
      </c>
      <c r="O21" s="91">
        <v>16544.75</v>
      </c>
    </row>
    <row r="22" spans="1:15" x14ac:dyDescent="0.2">
      <c r="A22" s="87"/>
      <c r="B22" s="43"/>
      <c r="C22" s="43"/>
      <c r="D22" s="43"/>
      <c r="E22" s="43"/>
      <c r="F22" s="43" t="str">
        <f t="shared" si="0"/>
        <v xml:space="preserve"> 1522  </v>
      </c>
      <c r="G22" s="80" t="s">
        <v>198</v>
      </c>
      <c r="H22" s="90">
        <v>457022</v>
      </c>
      <c r="I22" s="90">
        <v>-351262.87</v>
      </c>
      <c r="J22" s="90">
        <v>105759.13</v>
      </c>
      <c r="K22" s="90">
        <v>0</v>
      </c>
      <c r="L22" s="90">
        <v>24360.27</v>
      </c>
      <c r="M22" s="90">
        <v>24360.27</v>
      </c>
      <c r="N22" s="90">
        <v>24360.27</v>
      </c>
      <c r="O22" s="91">
        <v>81398.86</v>
      </c>
    </row>
    <row r="23" spans="1:15" x14ac:dyDescent="0.2">
      <c r="A23" s="87"/>
      <c r="B23" s="43"/>
      <c r="C23" s="43"/>
      <c r="D23" s="43"/>
      <c r="E23" s="43"/>
      <c r="F23" s="43" t="str">
        <f t="shared" si="0"/>
        <v xml:space="preserve"> 1541  </v>
      </c>
      <c r="G23" s="80" t="s">
        <v>199</v>
      </c>
      <c r="H23" s="90">
        <v>355018</v>
      </c>
      <c r="I23" s="90">
        <v>78533.16</v>
      </c>
      <c r="J23" s="90">
        <v>433551.16</v>
      </c>
      <c r="K23" s="90">
        <v>0</v>
      </c>
      <c r="L23" s="90">
        <v>319495.03999999998</v>
      </c>
      <c r="M23" s="90">
        <v>319495.03999999998</v>
      </c>
      <c r="N23" s="90">
        <v>319495.03999999998</v>
      </c>
      <c r="O23" s="91">
        <v>114056.12</v>
      </c>
    </row>
    <row r="24" spans="1:15" x14ac:dyDescent="0.2">
      <c r="A24" s="87"/>
      <c r="B24" s="43" t="s">
        <v>200</v>
      </c>
      <c r="C24" s="43"/>
      <c r="D24" s="43"/>
      <c r="E24" s="43"/>
      <c r="F24" s="43"/>
      <c r="G24" s="80" t="s">
        <v>201</v>
      </c>
      <c r="H24" s="90">
        <v>4323329</v>
      </c>
      <c r="I24" s="90">
        <v>646061.35</v>
      </c>
      <c r="J24" s="90">
        <v>4969390.3499999996</v>
      </c>
      <c r="K24" s="90">
        <v>0</v>
      </c>
      <c r="L24" s="90">
        <v>3808956.22</v>
      </c>
      <c r="M24" s="90">
        <v>3808956.22</v>
      </c>
      <c r="N24" s="90">
        <v>3808956.22</v>
      </c>
      <c r="O24" s="91">
        <v>1160434.1299999999</v>
      </c>
    </row>
    <row r="25" spans="1:15" x14ac:dyDescent="0.2">
      <c r="A25" s="87"/>
      <c r="B25" s="43"/>
      <c r="C25" s="71">
        <v>1400317</v>
      </c>
      <c r="D25" s="43"/>
      <c r="E25" s="43"/>
      <c r="F25" s="43"/>
      <c r="G25" s="80" t="s">
        <v>181</v>
      </c>
      <c r="H25" s="90">
        <v>3138704</v>
      </c>
      <c r="I25" s="90">
        <v>1037409.35</v>
      </c>
      <c r="J25" s="90">
        <v>4176113.35</v>
      </c>
      <c r="K25" s="90">
        <v>0</v>
      </c>
      <c r="L25" s="90">
        <v>3015679.22</v>
      </c>
      <c r="M25" s="90">
        <v>3015679.22</v>
      </c>
      <c r="N25" s="90">
        <v>3015679.22</v>
      </c>
      <c r="O25" s="91">
        <v>1160434.1299999999</v>
      </c>
    </row>
    <row r="26" spans="1:15" x14ac:dyDescent="0.2">
      <c r="A26" s="87"/>
      <c r="B26" s="43"/>
      <c r="C26" s="72"/>
      <c r="D26" s="43" t="s">
        <v>182</v>
      </c>
      <c r="E26" s="43"/>
      <c r="F26" s="43"/>
      <c r="G26" s="80" t="s">
        <v>183</v>
      </c>
      <c r="H26" s="90">
        <v>3138704</v>
      </c>
      <c r="I26" s="90">
        <v>1037409.35</v>
      </c>
      <c r="J26" s="90">
        <v>4176113.35</v>
      </c>
      <c r="K26" s="90">
        <v>0</v>
      </c>
      <c r="L26" s="90">
        <v>3015679.22</v>
      </c>
      <c r="M26" s="90">
        <v>3015679.22</v>
      </c>
      <c r="N26" s="90">
        <v>3015679.22</v>
      </c>
      <c r="O26" s="91">
        <v>1160434.1299999999</v>
      </c>
    </row>
    <row r="27" spans="1:15" x14ac:dyDescent="0.2">
      <c r="A27" s="87"/>
      <c r="B27" s="43"/>
      <c r="C27" s="73"/>
      <c r="D27" s="43"/>
      <c r="E27" s="43">
        <v>1</v>
      </c>
      <c r="F27" s="43"/>
      <c r="G27" s="80" t="s">
        <v>184</v>
      </c>
      <c r="H27" s="90">
        <v>3138704</v>
      </c>
      <c r="I27" s="90">
        <v>1037409.35</v>
      </c>
      <c r="J27" s="90">
        <v>4176113.35</v>
      </c>
      <c r="K27" s="90">
        <v>0</v>
      </c>
      <c r="L27" s="90">
        <v>3015679.22</v>
      </c>
      <c r="M27" s="90">
        <v>3015679.22</v>
      </c>
      <c r="N27" s="90">
        <v>3015679.22</v>
      </c>
      <c r="O27" s="91">
        <v>1160434.1299999999</v>
      </c>
    </row>
    <row r="28" spans="1:15" x14ac:dyDescent="0.2">
      <c r="A28" s="87"/>
      <c r="B28" s="43"/>
      <c r="C28" s="43"/>
      <c r="D28" s="43"/>
      <c r="E28" s="43"/>
      <c r="F28" s="43" t="str">
        <f>MID(G28,7,7)</f>
        <v xml:space="preserve"> 2111  </v>
      </c>
      <c r="G28" s="80" t="s">
        <v>202</v>
      </c>
      <c r="H28" s="90">
        <v>75694</v>
      </c>
      <c r="I28" s="90">
        <v>-30674.09</v>
      </c>
      <c r="J28" s="90">
        <v>45019.91</v>
      </c>
      <c r="K28" s="90">
        <v>0</v>
      </c>
      <c r="L28" s="90">
        <v>27560.240000000002</v>
      </c>
      <c r="M28" s="90">
        <v>27560.240000000002</v>
      </c>
      <c r="N28" s="90">
        <v>27560.240000000002</v>
      </c>
      <c r="O28" s="91">
        <v>17459.669999999998</v>
      </c>
    </row>
    <row r="29" spans="1:15" x14ac:dyDescent="0.2">
      <c r="A29" s="87"/>
      <c r="B29" s="43"/>
      <c r="C29" s="43"/>
      <c r="D29" s="43"/>
      <c r="E29" s="43"/>
      <c r="F29" s="43" t="str">
        <f t="shared" ref="F29:F40" si="1">MID(G29,7,7)</f>
        <v xml:space="preserve"> 2121  </v>
      </c>
      <c r="G29" s="80" t="s">
        <v>203</v>
      </c>
      <c r="H29" s="90">
        <v>162053</v>
      </c>
      <c r="I29" s="90">
        <v>18703</v>
      </c>
      <c r="J29" s="90">
        <v>180756</v>
      </c>
      <c r="K29" s="90">
        <v>0</v>
      </c>
      <c r="L29" s="90">
        <v>131173.20000000001</v>
      </c>
      <c r="M29" s="90">
        <v>131173.20000000001</v>
      </c>
      <c r="N29" s="90">
        <v>131173.20000000001</v>
      </c>
      <c r="O29" s="91">
        <v>49582.8</v>
      </c>
    </row>
    <row r="30" spans="1:15" x14ac:dyDescent="0.2">
      <c r="A30" s="87"/>
      <c r="B30" s="43"/>
      <c r="C30" s="43"/>
      <c r="D30" s="43"/>
      <c r="E30" s="43"/>
      <c r="F30" s="43" t="str">
        <f t="shared" si="1"/>
        <v xml:space="preserve"> 2161  </v>
      </c>
      <c r="G30" s="80" t="s">
        <v>204</v>
      </c>
      <c r="H30" s="90">
        <v>13370</v>
      </c>
      <c r="I30" s="90">
        <v>-1196.22</v>
      </c>
      <c r="J30" s="90">
        <v>12173.78</v>
      </c>
      <c r="K30" s="90">
        <v>0</v>
      </c>
      <c r="L30" s="90">
        <v>8479.2099999999991</v>
      </c>
      <c r="M30" s="90">
        <v>8479.2099999999991</v>
      </c>
      <c r="N30" s="90">
        <v>8479.2099999999991</v>
      </c>
      <c r="O30" s="91">
        <v>3694.57</v>
      </c>
    </row>
    <row r="31" spans="1:15" x14ac:dyDescent="0.2">
      <c r="A31" s="87"/>
      <c r="B31" s="43"/>
      <c r="C31" s="43"/>
      <c r="D31" s="43"/>
      <c r="E31" s="43"/>
      <c r="F31" s="43" t="str">
        <f t="shared" si="1"/>
        <v xml:space="preserve"> 2212  </v>
      </c>
      <c r="G31" s="80" t="s">
        <v>205</v>
      </c>
      <c r="H31" s="90">
        <v>62336</v>
      </c>
      <c r="I31" s="90">
        <v>-2684.21</v>
      </c>
      <c r="J31" s="90">
        <v>59651.79</v>
      </c>
      <c r="K31" s="90">
        <v>0</v>
      </c>
      <c r="L31" s="90">
        <v>42007.87</v>
      </c>
      <c r="M31" s="90">
        <v>42007.87</v>
      </c>
      <c r="N31" s="90">
        <v>42007.87</v>
      </c>
      <c r="O31" s="91">
        <v>17643.919999999998</v>
      </c>
    </row>
    <row r="32" spans="1:15" x14ac:dyDescent="0.2">
      <c r="A32" s="87"/>
      <c r="B32" s="43"/>
      <c r="C32" s="43"/>
      <c r="D32" s="43"/>
      <c r="E32" s="43"/>
      <c r="F32" s="43" t="str">
        <f t="shared" si="1"/>
        <v xml:space="preserve"> 2491  </v>
      </c>
      <c r="G32" s="80" t="s">
        <v>206</v>
      </c>
      <c r="H32" s="90">
        <v>2256755</v>
      </c>
      <c r="I32" s="90">
        <v>1014442.41</v>
      </c>
      <c r="J32" s="90">
        <v>3271197.41</v>
      </c>
      <c r="K32" s="90">
        <v>0</v>
      </c>
      <c r="L32" s="90">
        <v>2379527.66</v>
      </c>
      <c r="M32" s="90">
        <v>2379527.66</v>
      </c>
      <c r="N32" s="90">
        <v>2379527.66</v>
      </c>
      <c r="O32" s="91">
        <v>891669.75</v>
      </c>
    </row>
    <row r="33" spans="1:15" x14ac:dyDescent="0.2">
      <c r="A33" s="87"/>
      <c r="B33" s="43"/>
      <c r="C33" s="43"/>
      <c r="D33" s="43"/>
      <c r="E33" s="43"/>
      <c r="F33" s="43" t="str">
        <f t="shared" si="1"/>
        <v xml:space="preserve"> 2531  </v>
      </c>
      <c r="G33" s="80" t="s">
        <v>207</v>
      </c>
      <c r="H33" s="90">
        <v>1</v>
      </c>
      <c r="I33" s="90">
        <v>-0.83</v>
      </c>
      <c r="J33" s="90">
        <v>0.17</v>
      </c>
      <c r="K33" s="90">
        <v>0</v>
      </c>
      <c r="L33" s="90">
        <v>0</v>
      </c>
      <c r="M33" s="90">
        <v>0</v>
      </c>
      <c r="N33" s="90">
        <v>0</v>
      </c>
      <c r="O33" s="91">
        <v>0.17</v>
      </c>
    </row>
    <row r="34" spans="1:15" x14ac:dyDescent="0.2">
      <c r="A34" s="87"/>
      <c r="B34" s="43"/>
      <c r="C34" s="43"/>
      <c r="D34" s="43"/>
      <c r="E34" s="43"/>
      <c r="F34" s="43" t="str">
        <f t="shared" si="1"/>
        <v xml:space="preserve"> 2551  </v>
      </c>
      <c r="G34" s="80" t="s">
        <v>208</v>
      </c>
      <c r="H34" s="90">
        <v>16638</v>
      </c>
      <c r="I34" s="90">
        <v>-12310.64</v>
      </c>
      <c r="J34" s="90">
        <v>4327.3599999999997</v>
      </c>
      <c r="K34" s="90">
        <v>0</v>
      </c>
      <c r="L34" s="90">
        <v>1295</v>
      </c>
      <c r="M34" s="90">
        <v>1295</v>
      </c>
      <c r="N34" s="90">
        <v>1295</v>
      </c>
      <c r="O34" s="91">
        <v>3032.36</v>
      </c>
    </row>
    <row r="35" spans="1:15" x14ac:dyDescent="0.2">
      <c r="A35" s="87"/>
      <c r="B35" s="43"/>
      <c r="C35" s="43"/>
      <c r="D35" s="43"/>
      <c r="E35" s="43"/>
      <c r="F35" s="43" t="str">
        <f t="shared" si="1"/>
        <v xml:space="preserve"> 2612  </v>
      </c>
      <c r="G35" s="80" t="s">
        <v>209</v>
      </c>
      <c r="H35" s="90">
        <v>317463</v>
      </c>
      <c r="I35" s="90">
        <v>138815.67000000001</v>
      </c>
      <c r="J35" s="90">
        <v>456278.67</v>
      </c>
      <c r="K35" s="90">
        <v>0</v>
      </c>
      <c r="L35" s="90">
        <v>334049.19</v>
      </c>
      <c r="M35" s="90">
        <v>334049.19</v>
      </c>
      <c r="N35" s="90">
        <v>334049.19</v>
      </c>
      <c r="O35" s="91">
        <v>122229.48</v>
      </c>
    </row>
    <row r="36" spans="1:15" x14ac:dyDescent="0.2">
      <c r="A36" s="87"/>
      <c r="B36" s="43"/>
      <c r="C36" s="43"/>
      <c r="D36" s="43"/>
      <c r="E36" s="43"/>
      <c r="F36" s="43" t="str">
        <f t="shared" si="1"/>
        <v xml:space="preserve"> 2711  </v>
      </c>
      <c r="G36" s="80" t="s">
        <v>210</v>
      </c>
      <c r="H36" s="90">
        <v>115645</v>
      </c>
      <c r="I36" s="90">
        <v>3162.45</v>
      </c>
      <c r="J36" s="90">
        <v>118807.45</v>
      </c>
      <c r="K36" s="90">
        <v>0</v>
      </c>
      <c r="L36" s="90">
        <v>84897</v>
      </c>
      <c r="M36" s="90">
        <v>84897</v>
      </c>
      <c r="N36" s="90">
        <v>84897</v>
      </c>
      <c r="O36" s="91">
        <v>33910.449999999997</v>
      </c>
    </row>
    <row r="37" spans="1:15" x14ac:dyDescent="0.2">
      <c r="A37" s="87"/>
      <c r="B37" s="43"/>
      <c r="C37" s="43"/>
      <c r="D37" s="43"/>
      <c r="E37" s="43"/>
      <c r="F37" s="43" t="str">
        <f t="shared" si="1"/>
        <v xml:space="preserve"> 2722  </v>
      </c>
      <c r="G37" s="80" t="s">
        <v>211</v>
      </c>
      <c r="H37" s="90">
        <v>16925</v>
      </c>
      <c r="I37" s="90">
        <v>-14063.08</v>
      </c>
      <c r="J37" s="90">
        <v>2861.92</v>
      </c>
      <c r="K37" s="90">
        <v>0</v>
      </c>
      <c r="L37" s="90">
        <v>0</v>
      </c>
      <c r="M37" s="90">
        <v>0</v>
      </c>
      <c r="N37" s="90">
        <v>0</v>
      </c>
      <c r="O37" s="91">
        <v>2861.92</v>
      </c>
    </row>
    <row r="38" spans="1:15" x14ac:dyDescent="0.2">
      <c r="A38" s="87"/>
      <c r="B38" s="43"/>
      <c r="C38" s="43"/>
      <c r="D38" s="43"/>
      <c r="E38" s="43"/>
      <c r="F38" s="43" t="str">
        <f t="shared" si="1"/>
        <v xml:space="preserve"> 2911  </v>
      </c>
      <c r="G38" s="80" t="s">
        <v>212</v>
      </c>
      <c r="H38" s="90">
        <v>35276</v>
      </c>
      <c r="I38" s="90">
        <v>-21879.14</v>
      </c>
      <c r="J38" s="90">
        <v>13396.86</v>
      </c>
      <c r="K38" s="90">
        <v>0</v>
      </c>
      <c r="L38" s="90">
        <v>6356.97</v>
      </c>
      <c r="M38" s="90">
        <v>6356.97</v>
      </c>
      <c r="N38" s="90">
        <v>6356.97</v>
      </c>
      <c r="O38" s="91">
        <v>7039.89</v>
      </c>
    </row>
    <row r="39" spans="1:15" x14ac:dyDescent="0.2">
      <c r="A39" s="87"/>
      <c r="B39" s="43"/>
      <c r="C39" s="43"/>
      <c r="D39" s="43"/>
      <c r="E39" s="43"/>
      <c r="F39" s="43" t="str">
        <f t="shared" si="1"/>
        <v xml:space="preserve"> 2941  </v>
      </c>
      <c r="G39" s="80" t="s">
        <v>213</v>
      </c>
      <c r="H39" s="90">
        <v>51476</v>
      </c>
      <c r="I39" s="90">
        <v>-42506.1</v>
      </c>
      <c r="J39" s="90">
        <v>8969.9</v>
      </c>
      <c r="K39" s="90">
        <v>0</v>
      </c>
      <c r="L39" s="90">
        <v>227.2</v>
      </c>
      <c r="M39" s="90">
        <v>227.2</v>
      </c>
      <c r="N39" s="90">
        <v>227.2</v>
      </c>
      <c r="O39" s="91">
        <v>8742.7000000000007</v>
      </c>
    </row>
    <row r="40" spans="1:15" x14ac:dyDescent="0.2">
      <c r="A40" s="87"/>
      <c r="B40" s="43"/>
      <c r="C40" s="43"/>
      <c r="D40" s="43"/>
      <c r="E40" s="43"/>
      <c r="F40" s="43" t="str">
        <f t="shared" si="1"/>
        <v xml:space="preserve"> 2981  </v>
      </c>
      <c r="G40" s="80" t="s">
        <v>214</v>
      </c>
      <c r="H40" s="90">
        <v>15072</v>
      </c>
      <c r="I40" s="90">
        <v>-12399.87</v>
      </c>
      <c r="J40" s="90">
        <v>2672.13</v>
      </c>
      <c r="K40" s="90">
        <v>0</v>
      </c>
      <c r="L40" s="90">
        <v>105.68</v>
      </c>
      <c r="M40" s="90">
        <v>105.68</v>
      </c>
      <c r="N40" s="90">
        <v>105.68</v>
      </c>
      <c r="O40" s="91">
        <v>2566.4499999999998</v>
      </c>
    </row>
    <row r="41" spans="1:15" x14ac:dyDescent="0.2">
      <c r="A41" s="87"/>
      <c r="B41" s="43"/>
      <c r="C41" s="71">
        <v>1500617</v>
      </c>
      <c r="D41" s="43"/>
      <c r="E41" s="43"/>
      <c r="F41" s="43"/>
      <c r="G41" s="80" t="s">
        <v>215</v>
      </c>
      <c r="H41" s="90">
        <v>599625</v>
      </c>
      <c r="I41" s="90">
        <v>193652</v>
      </c>
      <c r="J41" s="90">
        <v>793277</v>
      </c>
      <c r="K41" s="90">
        <v>0</v>
      </c>
      <c r="L41" s="90">
        <v>793277</v>
      </c>
      <c r="M41" s="90">
        <v>793277</v>
      </c>
      <c r="N41" s="90">
        <v>793277</v>
      </c>
      <c r="O41" s="91">
        <v>0</v>
      </c>
    </row>
    <row r="42" spans="1:15" x14ac:dyDescent="0.2">
      <c r="A42" s="87"/>
      <c r="B42" s="43"/>
      <c r="C42" s="43"/>
      <c r="D42" s="43" t="s">
        <v>182</v>
      </c>
      <c r="E42" s="43"/>
      <c r="F42" s="43"/>
      <c r="G42" s="80" t="s">
        <v>183</v>
      </c>
      <c r="H42" s="90">
        <v>599625</v>
      </c>
      <c r="I42" s="90">
        <v>193652</v>
      </c>
      <c r="J42" s="90">
        <v>793277</v>
      </c>
      <c r="K42" s="90">
        <v>0</v>
      </c>
      <c r="L42" s="90">
        <v>793277</v>
      </c>
      <c r="M42" s="90">
        <v>793277</v>
      </c>
      <c r="N42" s="90">
        <v>793277</v>
      </c>
      <c r="O42" s="91">
        <v>0</v>
      </c>
    </row>
    <row r="43" spans="1:15" x14ac:dyDescent="0.2">
      <c r="A43" s="87"/>
      <c r="B43" s="43"/>
      <c r="C43" s="43"/>
      <c r="D43" s="43"/>
      <c r="E43" s="43">
        <v>1</v>
      </c>
      <c r="F43" s="43"/>
      <c r="G43" s="80" t="s">
        <v>184</v>
      </c>
      <c r="H43" s="90">
        <v>599625</v>
      </c>
      <c r="I43" s="90">
        <v>193652</v>
      </c>
      <c r="J43" s="90">
        <v>793277</v>
      </c>
      <c r="K43" s="90">
        <v>0</v>
      </c>
      <c r="L43" s="90">
        <v>793277</v>
      </c>
      <c r="M43" s="90">
        <v>793277</v>
      </c>
      <c r="N43" s="90">
        <v>793277</v>
      </c>
      <c r="O43" s="91">
        <v>0</v>
      </c>
    </row>
    <row r="44" spans="1:15" x14ac:dyDescent="0.2">
      <c r="A44" s="87"/>
      <c r="B44" s="43"/>
      <c r="C44" s="43"/>
      <c r="D44" s="43"/>
      <c r="E44" s="43"/>
      <c r="F44" s="43" t="str">
        <f t="shared" ref="F44:F84" si="2">MID(G44,7,7)</f>
        <v xml:space="preserve"> 2491  </v>
      </c>
      <c r="G44" s="80" t="s">
        <v>206</v>
      </c>
      <c r="H44" s="90">
        <v>599625</v>
      </c>
      <c r="I44" s="90">
        <v>193652</v>
      </c>
      <c r="J44" s="90">
        <v>793277</v>
      </c>
      <c r="K44" s="90">
        <v>0</v>
      </c>
      <c r="L44" s="90">
        <v>793277</v>
      </c>
      <c r="M44" s="90">
        <v>793277</v>
      </c>
      <c r="N44" s="90">
        <v>793277</v>
      </c>
      <c r="O44" s="91">
        <v>0</v>
      </c>
    </row>
    <row r="45" spans="1:15" x14ac:dyDescent="0.2">
      <c r="A45" s="87"/>
      <c r="B45" s="43"/>
      <c r="C45" s="71">
        <v>1600417</v>
      </c>
      <c r="D45" s="43"/>
      <c r="E45" s="43"/>
      <c r="F45" s="43"/>
      <c r="G45" s="80" t="s">
        <v>216</v>
      </c>
      <c r="H45" s="90">
        <v>585000</v>
      </c>
      <c r="I45" s="90">
        <v>-585000</v>
      </c>
      <c r="J45" s="90">
        <v>0</v>
      </c>
      <c r="K45" s="90">
        <v>0</v>
      </c>
      <c r="L45" s="90">
        <v>0</v>
      </c>
      <c r="M45" s="90">
        <v>0</v>
      </c>
      <c r="N45" s="90">
        <v>0</v>
      </c>
      <c r="O45" s="91">
        <v>0</v>
      </c>
    </row>
    <row r="46" spans="1:15" x14ac:dyDescent="0.2">
      <c r="A46" s="87"/>
      <c r="B46" s="43"/>
      <c r="C46" s="43"/>
      <c r="D46" s="43" t="s">
        <v>182</v>
      </c>
      <c r="E46" s="43"/>
      <c r="F46" s="43"/>
      <c r="G46" s="80" t="s">
        <v>183</v>
      </c>
      <c r="H46" s="90">
        <v>585000</v>
      </c>
      <c r="I46" s="90">
        <v>-585000</v>
      </c>
      <c r="J46" s="90">
        <v>0</v>
      </c>
      <c r="K46" s="90">
        <v>0</v>
      </c>
      <c r="L46" s="90">
        <v>0</v>
      </c>
      <c r="M46" s="90">
        <v>0</v>
      </c>
      <c r="N46" s="90">
        <v>0</v>
      </c>
      <c r="O46" s="91">
        <v>0</v>
      </c>
    </row>
    <row r="47" spans="1:15" x14ac:dyDescent="0.2">
      <c r="A47" s="87"/>
      <c r="B47" s="43"/>
      <c r="C47" s="43"/>
      <c r="D47" s="43"/>
      <c r="E47" s="43">
        <v>1</v>
      </c>
      <c r="F47" s="43"/>
      <c r="G47" s="80" t="s">
        <v>184</v>
      </c>
      <c r="H47" s="90">
        <v>585000</v>
      </c>
      <c r="I47" s="90">
        <v>-585000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1">
        <v>0</v>
      </c>
    </row>
    <row r="48" spans="1:15" x14ac:dyDescent="0.2">
      <c r="A48" s="87"/>
      <c r="B48" s="43"/>
      <c r="C48" s="43"/>
      <c r="D48" s="43"/>
      <c r="E48" s="43"/>
      <c r="F48" s="43" t="str">
        <f t="shared" si="2"/>
        <v xml:space="preserve"> 2491  </v>
      </c>
      <c r="G48" s="80" t="s">
        <v>206</v>
      </c>
      <c r="H48" s="90">
        <v>585000</v>
      </c>
      <c r="I48" s="90">
        <v>-585000</v>
      </c>
      <c r="J48" s="90">
        <v>0</v>
      </c>
      <c r="K48" s="90">
        <v>0</v>
      </c>
      <c r="L48" s="90">
        <v>0</v>
      </c>
      <c r="M48" s="90">
        <v>0</v>
      </c>
      <c r="N48" s="90">
        <v>0</v>
      </c>
      <c r="O48" s="91">
        <v>0</v>
      </c>
    </row>
    <row r="49" spans="1:15" x14ac:dyDescent="0.2">
      <c r="A49" s="87"/>
      <c r="B49" s="43" t="s">
        <v>217</v>
      </c>
      <c r="C49" s="43"/>
      <c r="D49" s="43"/>
      <c r="E49" s="43"/>
      <c r="F49" s="43"/>
      <c r="G49" s="80" t="s">
        <v>218</v>
      </c>
      <c r="H49" s="90">
        <v>17549098</v>
      </c>
      <c r="I49" s="90">
        <v>3975602.84</v>
      </c>
      <c r="J49" s="90">
        <v>21524700.84</v>
      </c>
      <c r="K49" s="90">
        <v>0</v>
      </c>
      <c r="L49" s="90">
        <v>15863445.02</v>
      </c>
      <c r="M49" s="90">
        <v>15863445.02</v>
      </c>
      <c r="N49" s="90">
        <v>15863445.02</v>
      </c>
      <c r="O49" s="91">
        <v>5661255.8200000003</v>
      </c>
    </row>
    <row r="50" spans="1:15" x14ac:dyDescent="0.2">
      <c r="A50" s="87"/>
      <c r="B50" s="43"/>
      <c r="C50" s="71">
        <v>1400317</v>
      </c>
      <c r="D50" s="43"/>
      <c r="E50" s="43"/>
      <c r="F50" s="43"/>
      <c r="G50" s="80" t="s">
        <v>181</v>
      </c>
      <c r="H50" s="90">
        <v>16722814</v>
      </c>
      <c r="I50" s="90">
        <v>4219951.84</v>
      </c>
      <c r="J50" s="90">
        <v>20942765.84</v>
      </c>
      <c r="K50" s="90">
        <v>0</v>
      </c>
      <c r="L50" s="90">
        <v>15281510.02</v>
      </c>
      <c r="M50" s="90">
        <v>15281510.02</v>
      </c>
      <c r="N50" s="90">
        <v>15281510.02</v>
      </c>
      <c r="O50" s="91">
        <v>5661255.8200000003</v>
      </c>
    </row>
    <row r="51" spans="1:15" x14ac:dyDescent="0.2">
      <c r="A51" s="87"/>
      <c r="B51" s="43"/>
      <c r="C51" s="43"/>
      <c r="D51" s="43" t="s">
        <v>182</v>
      </c>
      <c r="E51" s="43"/>
      <c r="F51" s="43"/>
      <c r="G51" s="80" t="s">
        <v>183</v>
      </c>
      <c r="H51" s="90">
        <v>16722814</v>
      </c>
      <c r="I51" s="90">
        <v>4219951.84</v>
      </c>
      <c r="J51" s="90">
        <v>20942765.84</v>
      </c>
      <c r="K51" s="90">
        <v>0</v>
      </c>
      <c r="L51" s="90">
        <v>15281510.02</v>
      </c>
      <c r="M51" s="90">
        <v>15281510.02</v>
      </c>
      <c r="N51" s="90">
        <v>15281510.02</v>
      </c>
      <c r="O51" s="91">
        <v>5661255.8200000003</v>
      </c>
    </row>
    <row r="52" spans="1:15" x14ac:dyDescent="0.2">
      <c r="A52" s="87"/>
      <c r="B52" s="43"/>
      <c r="C52" s="43"/>
      <c r="D52" s="43"/>
      <c r="E52" s="43">
        <v>1</v>
      </c>
      <c r="F52" s="43"/>
      <c r="G52" s="80" t="s">
        <v>184</v>
      </c>
      <c r="H52" s="90">
        <v>16722814</v>
      </c>
      <c r="I52" s="90">
        <v>4219951.84</v>
      </c>
      <c r="J52" s="90">
        <v>20942765.84</v>
      </c>
      <c r="K52" s="90">
        <v>0</v>
      </c>
      <c r="L52" s="90">
        <v>15281510.02</v>
      </c>
      <c r="M52" s="90">
        <v>15281510.02</v>
      </c>
      <c r="N52" s="90">
        <v>15281510.02</v>
      </c>
      <c r="O52" s="91">
        <v>5661255.8200000003</v>
      </c>
    </row>
    <row r="53" spans="1:15" x14ac:dyDescent="0.2">
      <c r="A53" s="87"/>
      <c r="B53" s="43"/>
      <c r="C53" s="43"/>
      <c r="D53" s="43"/>
      <c r="E53" s="43"/>
      <c r="F53" s="43" t="str">
        <f t="shared" si="2"/>
        <v xml:space="preserve"> 3111  </v>
      </c>
      <c r="G53" s="80" t="s">
        <v>219</v>
      </c>
      <c r="H53" s="90">
        <v>7385521</v>
      </c>
      <c r="I53" s="90">
        <v>2422113.75</v>
      </c>
      <c r="J53" s="90">
        <v>9807634.75</v>
      </c>
      <c r="K53" s="90">
        <v>0</v>
      </c>
      <c r="L53" s="90">
        <v>7181414.46</v>
      </c>
      <c r="M53" s="90">
        <v>7181414.46</v>
      </c>
      <c r="N53" s="90">
        <v>7181414.46</v>
      </c>
      <c r="O53" s="91">
        <v>2626220.29</v>
      </c>
    </row>
    <row r="54" spans="1:15" x14ac:dyDescent="0.2">
      <c r="A54" s="87"/>
      <c r="B54" s="43"/>
      <c r="C54" s="43"/>
      <c r="D54" s="43"/>
      <c r="E54" s="43"/>
      <c r="F54" s="43" t="str">
        <f t="shared" si="2"/>
        <v xml:space="preserve"> 3131  </v>
      </c>
      <c r="G54" s="80" t="s">
        <v>220</v>
      </c>
      <c r="H54" s="90">
        <v>7723</v>
      </c>
      <c r="I54" s="90">
        <v>964.35</v>
      </c>
      <c r="J54" s="90">
        <v>8687.35</v>
      </c>
      <c r="K54" s="90">
        <v>0</v>
      </c>
      <c r="L54" s="90">
        <v>6313.81</v>
      </c>
      <c r="M54" s="90">
        <v>6313.81</v>
      </c>
      <c r="N54" s="90">
        <v>6313.81</v>
      </c>
      <c r="O54" s="91">
        <v>2373.54</v>
      </c>
    </row>
    <row r="55" spans="1:15" x14ac:dyDescent="0.2">
      <c r="A55" s="87"/>
      <c r="B55" s="43"/>
      <c r="C55" s="43"/>
      <c r="D55" s="43"/>
      <c r="E55" s="43"/>
      <c r="F55" s="43" t="str">
        <f t="shared" si="2"/>
        <v xml:space="preserve"> 3141  </v>
      </c>
      <c r="G55" s="80" t="s">
        <v>221</v>
      </c>
      <c r="H55" s="90">
        <v>50441</v>
      </c>
      <c r="I55" s="90">
        <v>-8272.07</v>
      </c>
      <c r="J55" s="90">
        <v>42168.93</v>
      </c>
      <c r="K55" s="90">
        <v>0</v>
      </c>
      <c r="L55" s="90">
        <v>28774.13</v>
      </c>
      <c r="M55" s="90">
        <v>28774.13</v>
      </c>
      <c r="N55" s="90">
        <v>28774.13</v>
      </c>
      <c r="O55" s="91">
        <v>13394.8</v>
      </c>
    </row>
    <row r="56" spans="1:15" x14ac:dyDescent="0.2">
      <c r="A56" s="87"/>
      <c r="B56" s="43"/>
      <c r="C56" s="43"/>
      <c r="D56" s="43"/>
      <c r="E56" s="43"/>
      <c r="F56" s="43" t="str">
        <f t="shared" si="2"/>
        <v xml:space="preserve"> 3151  </v>
      </c>
      <c r="G56" s="80" t="s">
        <v>222</v>
      </c>
      <c r="H56" s="90">
        <v>62631</v>
      </c>
      <c r="I56" s="90">
        <v>-14362.1</v>
      </c>
      <c r="J56" s="90">
        <v>48268.9</v>
      </c>
      <c r="K56" s="90">
        <v>0</v>
      </c>
      <c r="L56" s="90">
        <v>32228.69</v>
      </c>
      <c r="M56" s="90">
        <v>32228.69</v>
      </c>
      <c r="N56" s="90">
        <v>32228.69</v>
      </c>
      <c r="O56" s="91">
        <v>16040.21</v>
      </c>
    </row>
    <row r="57" spans="1:15" x14ac:dyDescent="0.2">
      <c r="A57" s="87"/>
      <c r="B57" s="43"/>
      <c r="C57" s="43"/>
      <c r="D57" s="43"/>
      <c r="E57" s="43"/>
      <c r="F57" s="43" t="str">
        <f t="shared" si="2"/>
        <v xml:space="preserve"> 3181  </v>
      </c>
      <c r="G57" s="80" t="s">
        <v>223</v>
      </c>
      <c r="H57" s="90">
        <v>5178</v>
      </c>
      <c r="I57" s="90">
        <v>-1122.79</v>
      </c>
      <c r="J57" s="90">
        <v>4055.21</v>
      </c>
      <c r="K57" s="90">
        <v>0</v>
      </c>
      <c r="L57" s="90">
        <v>2719.75</v>
      </c>
      <c r="M57" s="90">
        <v>2719.75</v>
      </c>
      <c r="N57" s="90">
        <v>2719.75</v>
      </c>
      <c r="O57" s="91">
        <v>1335.46</v>
      </c>
    </row>
    <row r="58" spans="1:15" x14ac:dyDescent="0.2">
      <c r="A58" s="87"/>
      <c r="B58" s="43"/>
      <c r="C58" s="43"/>
      <c r="D58" s="43"/>
      <c r="E58" s="43"/>
      <c r="F58" s="43" t="str">
        <f t="shared" si="2"/>
        <v xml:space="preserve"> 3192  </v>
      </c>
      <c r="G58" s="80" t="s">
        <v>224</v>
      </c>
      <c r="H58" s="90">
        <v>5043</v>
      </c>
      <c r="I58" s="90">
        <v>-4190.26</v>
      </c>
      <c r="J58" s="90">
        <v>852.74</v>
      </c>
      <c r="K58" s="90">
        <v>0</v>
      </c>
      <c r="L58" s="90">
        <v>0</v>
      </c>
      <c r="M58" s="90">
        <v>0</v>
      </c>
      <c r="N58" s="90">
        <v>0</v>
      </c>
      <c r="O58" s="91">
        <v>852.74</v>
      </c>
    </row>
    <row r="59" spans="1:15" x14ac:dyDescent="0.2">
      <c r="A59" s="87"/>
      <c r="B59" s="43"/>
      <c r="C59" s="43"/>
      <c r="D59" s="43"/>
      <c r="E59" s="43"/>
      <c r="F59" s="43" t="str">
        <f t="shared" si="2"/>
        <v xml:space="preserve"> 3311  </v>
      </c>
      <c r="G59" s="80" t="s">
        <v>225</v>
      </c>
      <c r="H59" s="90">
        <v>54848</v>
      </c>
      <c r="I59" s="90">
        <v>-41177.74</v>
      </c>
      <c r="J59" s="90">
        <v>13670.26</v>
      </c>
      <c r="K59" s="90">
        <v>0</v>
      </c>
      <c r="L59" s="90">
        <v>3760</v>
      </c>
      <c r="M59" s="90">
        <v>3760</v>
      </c>
      <c r="N59" s="90">
        <v>3760</v>
      </c>
      <c r="O59" s="91">
        <v>9910.26</v>
      </c>
    </row>
    <row r="60" spans="1:15" x14ac:dyDescent="0.2">
      <c r="A60" s="87"/>
      <c r="B60" s="43"/>
      <c r="C60" s="43"/>
      <c r="D60" s="43"/>
      <c r="E60" s="43"/>
      <c r="F60" s="43" t="str">
        <f t="shared" si="2"/>
        <v xml:space="preserve"> 3314  </v>
      </c>
      <c r="G60" s="80" t="s">
        <v>226</v>
      </c>
      <c r="H60" s="90">
        <v>220302</v>
      </c>
      <c r="I60" s="90">
        <v>-89300.13</v>
      </c>
      <c r="J60" s="90">
        <v>131001.87</v>
      </c>
      <c r="K60" s="90">
        <v>0</v>
      </c>
      <c r="L60" s="90">
        <v>80190.399999999994</v>
      </c>
      <c r="M60" s="90">
        <v>80190.399999999994</v>
      </c>
      <c r="N60" s="90">
        <v>80190.399999999994</v>
      </c>
      <c r="O60" s="91">
        <v>50811.47</v>
      </c>
    </row>
    <row r="61" spans="1:15" x14ac:dyDescent="0.2">
      <c r="A61" s="87"/>
      <c r="B61" s="43"/>
      <c r="C61" s="43"/>
      <c r="D61" s="43"/>
      <c r="E61" s="43"/>
      <c r="F61" s="43" t="str">
        <f t="shared" si="2"/>
        <v xml:space="preserve"> 3332  </v>
      </c>
      <c r="G61" s="80" t="s">
        <v>227</v>
      </c>
      <c r="H61" s="90">
        <v>61880</v>
      </c>
      <c r="I61" s="90">
        <v>-38959.440000000002</v>
      </c>
      <c r="J61" s="90">
        <v>22920.560000000001</v>
      </c>
      <c r="K61" s="90">
        <v>0</v>
      </c>
      <c r="L61" s="90">
        <v>10655.28</v>
      </c>
      <c r="M61" s="90">
        <v>10655.28</v>
      </c>
      <c r="N61" s="90">
        <v>10655.28</v>
      </c>
      <c r="O61" s="91">
        <v>12265.28</v>
      </c>
    </row>
    <row r="62" spans="1:15" x14ac:dyDescent="0.2">
      <c r="A62" s="87"/>
      <c r="B62" s="43"/>
      <c r="C62" s="43"/>
      <c r="D62" s="43"/>
      <c r="E62" s="43"/>
      <c r="F62" s="43" t="str">
        <f t="shared" si="2"/>
        <v xml:space="preserve"> 3341  </v>
      </c>
      <c r="G62" s="80" t="s">
        <v>228</v>
      </c>
      <c r="H62" s="90">
        <v>97392</v>
      </c>
      <c r="I62" s="90">
        <v>-17382.41</v>
      </c>
      <c r="J62" s="90">
        <v>80009.59</v>
      </c>
      <c r="K62" s="90">
        <v>0</v>
      </c>
      <c r="L62" s="90">
        <v>54350.79</v>
      </c>
      <c r="M62" s="90">
        <v>54350.79</v>
      </c>
      <c r="N62" s="90">
        <v>54350.79</v>
      </c>
      <c r="O62" s="91">
        <v>25658.799999999999</v>
      </c>
    </row>
    <row r="63" spans="1:15" x14ac:dyDescent="0.2">
      <c r="A63" s="87"/>
      <c r="B63" s="43"/>
      <c r="C63" s="43"/>
      <c r="D63" s="43"/>
      <c r="E63" s="43"/>
      <c r="F63" s="43" t="str">
        <f t="shared" si="2"/>
        <v xml:space="preserve"> 3353  </v>
      </c>
      <c r="G63" s="80" t="s">
        <v>229</v>
      </c>
      <c r="H63" s="90">
        <v>161879</v>
      </c>
      <c r="I63" s="90">
        <v>22363.51</v>
      </c>
      <c r="J63" s="90">
        <v>184242.51</v>
      </c>
      <c r="K63" s="90">
        <v>0</v>
      </c>
      <c r="L63" s="90">
        <v>134180.6</v>
      </c>
      <c r="M63" s="90">
        <v>134180.6</v>
      </c>
      <c r="N63" s="90">
        <v>134180.6</v>
      </c>
      <c r="O63" s="91">
        <v>50061.91</v>
      </c>
    </row>
    <row r="64" spans="1:15" x14ac:dyDescent="0.2">
      <c r="A64" s="87"/>
      <c r="B64" s="43"/>
      <c r="C64" s="43"/>
      <c r="D64" s="43"/>
      <c r="E64" s="43"/>
      <c r="F64" s="43" t="str">
        <f t="shared" si="2"/>
        <v xml:space="preserve"> 3411  </v>
      </c>
      <c r="G64" s="80" t="s">
        <v>230</v>
      </c>
      <c r="H64" s="90">
        <v>27064</v>
      </c>
      <c r="I64" s="90">
        <v>3396.58</v>
      </c>
      <c r="J64" s="90">
        <v>30460.58</v>
      </c>
      <c r="K64" s="90">
        <v>0</v>
      </c>
      <c r="L64" s="90">
        <v>22140.41</v>
      </c>
      <c r="M64" s="90">
        <v>22140.41</v>
      </c>
      <c r="N64" s="90">
        <v>22140.41</v>
      </c>
      <c r="O64" s="91">
        <v>8320.17</v>
      </c>
    </row>
    <row r="65" spans="1:15" x14ac:dyDescent="0.2">
      <c r="A65" s="87"/>
      <c r="B65" s="43"/>
      <c r="C65" s="43"/>
      <c r="D65" s="43"/>
      <c r="E65" s="43"/>
      <c r="F65" s="43" t="str">
        <f t="shared" si="2"/>
        <v xml:space="preserve"> 3451  </v>
      </c>
      <c r="G65" s="80" t="s">
        <v>231</v>
      </c>
      <c r="H65" s="90">
        <v>133982</v>
      </c>
      <c r="I65" s="90">
        <v>5775.67</v>
      </c>
      <c r="J65" s="90">
        <v>139757.67000000001</v>
      </c>
      <c r="K65" s="90">
        <v>0</v>
      </c>
      <c r="L65" s="90">
        <v>100164.84</v>
      </c>
      <c r="M65" s="90">
        <v>100164.84</v>
      </c>
      <c r="N65" s="90">
        <v>100164.84</v>
      </c>
      <c r="O65" s="91">
        <v>39592.83</v>
      </c>
    </row>
    <row r="66" spans="1:15" x14ac:dyDescent="0.2">
      <c r="A66" s="87"/>
      <c r="B66" s="43"/>
      <c r="C66" s="43"/>
      <c r="D66" s="43"/>
      <c r="E66" s="43"/>
      <c r="F66" s="43" t="str">
        <f t="shared" si="2"/>
        <v xml:space="preserve"> 3471  </v>
      </c>
      <c r="G66" s="80" t="s">
        <v>232</v>
      </c>
      <c r="H66" s="90">
        <v>10196</v>
      </c>
      <c r="I66" s="90">
        <v>-8471.92</v>
      </c>
      <c r="J66" s="90">
        <v>1724.08</v>
      </c>
      <c r="K66" s="90">
        <v>0</v>
      </c>
      <c r="L66" s="90">
        <v>0</v>
      </c>
      <c r="M66" s="90">
        <v>0</v>
      </c>
      <c r="N66" s="90">
        <v>0</v>
      </c>
      <c r="O66" s="91">
        <v>1724.08</v>
      </c>
    </row>
    <row r="67" spans="1:15" x14ac:dyDescent="0.2">
      <c r="A67" s="87"/>
      <c r="B67" s="43"/>
      <c r="C67" s="43"/>
      <c r="D67" s="43"/>
      <c r="E67" s="43"/>
      <c r="F67" s="43" t="str">
        <f t="shared" si="2"/>
        <v xml:space="preserve"> 3511  </v>
      </c>
      <c r="G67" s="80" t="s">
        <v>233</v>
      </c>
      <c r="H67" s="90">
        <v>1590710</v>
      </c>
      <c r="I67" s="90">
        <v>814323.01</v>
      </c>
      <c r="J67" s="90">
        <v>2405033.0099999998</v>
      </c>
      <c r="K67" s="90">
        <v>0</v>
      </c>
      <c r="L67" s="90">
        <v>1753131.94</v>
      </c>
      <c r="M67" s="90">
        <v>1753131.94</v>
      </c>
      <c r="N67" s="90">
        <v>1753131.94</v>
      </c>
      <c r="O67" s="91">
        <v>651901.06999999995</v>
      </c>
    </row>
    <row r="68" spans="1:15" x14ac:dyDescent="0.2">
      <c r="A68" s="87"/>
      <c r="B68" s="43"/>
      <c r="C68" s="43"/>
      <c r="D68" s="43"/>
      <c r="E68" s="43"/>
      <c r="F68" s="43" t="str">
        <f t="shared" si="2"/>
        <v xml:space="preserve"> 3521  </v>
      </c>
      <c r="G68" s="80" t="s">
        <v>234</v>
      </c>
      <c r="H68" s="90">
        <v>11112</v>
      </c>
      <c r="I68" s="90">
        <v>-8999.2099999999991</v>
      </c>
      <c r="J68" s="90">
        <v>2112.79</v>
      </c>
      <c r="K68" s="90">
        <v>0</v>
      </c>
      <c r="L68" s="90">
        <v>200</v>
      </c>
      <c r="M68" s="90">
        <v>200</v>
      </c>
      <c r="N68" s="90">
        <v>200</v>
      </c>
      <c r="O68" s="91">
        <v>1912.79</v>
      </c>
    </row>
    <row r="69" spans="1:15" x14ac:dyDescent="0.2">
      <c r="A69" s="87"/>
      <c r="B69" s="43"/>
      <c r="C69" s="43"/>
      <c r="D69" s="43"/>
      <c r="E69" s="43"/>
      <c r="F69" s="43" t="str">
        <f t="shared" si="2"/>
        <v xml:space="preserve"> 3531  </v>
      </c>
      <c r="G69" s="80" t="s">
        <v>235</v>
      </c>
      <c r="H69" s="90">
        <v>74652</v>
      </c>
      <c r="I69" s="90">
        <v>-32474.9</v>
      </c>
      <c r="J69" s="90">
        <v>42177.1</v>
      </c>
      <c r="K69" s="90">
        <v>0</v>
      </c>
      <c r="L69" s="90">
        <v>25279.31</v>
      </c>
      <c r="M69" s="90">
        <v>25279.31</v>
      </c>
      <c r="N69" s="90">
        <v>25279.31</v>
      </c>
      <c r="O69" s="91">
        <v>16897.79</v>
      </c>
    </row>
    <row r="70" spans="1:15" x14ac:dyDescent="0.2">
      <c r="A70" s="87"/>
      <c r="B70" s="43"/>
      <c r="C70" s="43"/>
      <c r="D70" s="43"/>
      <c r="E70" s="43"/>
      <c r="F70" s="43" t="str">
        <f t="shared" si="2"/>
        <v xml:space="preserve"> 3551  </v>
      </c>
      <c r="G70" s="80" t="s">
        <v>236</v>
      </c>
      <c r="H70" s="90">
        <v>179642</v>
      </c>
      <c r="I70" s="90">
        <v>25511.47</v>
      </c>
      <c r="J70" s="90">
        <v>205153.47</v>
      </c>
      <c r="K70" s="90">
        <v>0</v>
      </c>
      <c r="L70" s="90">
        <v>149497.88</v>
      </c>
      <c r="M70" s="90">
        <v>149497.88</v>
      </c>
      <c r="N70" s="90">
        <v>149497.88</v>
      </c>
      <c r="O70" s="91">
        <v>55655.59</v>
      </c>
    </row>
    <row r="71" spans="1:15" x14ac:dyDescent="0.2">
      <c r="A71" s="87"/>
      <c r="B71" s="43"/>
      <c r="C71" s="43"/>
      <c r="D71" s="43"/>
      <c r="E71" s="43"/>
      <c r="F71" s="43" t="str">
        <f t="shared" si="2"/>
        <v xml:space="preserve"> 3571  </v>
      </c>
      <c r="G71" s="80" t="s">
        <v>237</v>
      </c>
      <c r="H71" s="90">
        <v>106188</v>
      </c>
      <c r="I71" s="90">
        <v>59549.41</v>
      </c>
      <c r="J71" s="90">
        <v>165737.41</v>
      </c>
      <c r="K71" s="90">
        <v>0</v>
      </c>
      <c r="L71" s="90">
        <v>126406.99</v>
      </c>
      <c r="M71" s="90">
        <v>126406.99</v>
      </c>
      <c r="N71" s="90">
        <v>126406.99</v>
      </c>
      <c r="O71" s="91">
        <v>39330.42</v>
      </c>
    </row>
    <row r="72" spans="1:15" x14ac:dyDescent="0.2">
      <c r="A72" s="87"/>
      <c r="B72" s="43"/>
      <c r="C72" s="43"/>
      <c r="D72" s="43"/>
      <c r="E72" s="43"/>
      <c r="F72" s="43" t="str">
        <f t="shared" si="2"/>
        <v xml:space="preserve"> 3581  </v>
      </c>
      <c r="G72" s="80" t="s">
        <v>238</v>
      </c>
      <c r="H72" s="90">
        <v>1630960</v>
      </c>
      <c r="I72" s="90">
        <v>489647.11</v>
      </c>
      <c r="J72" s="90">
        <v>2120607.11</v>
      </c>
      <c r="K72" s="90">
        <v>0</v>
      </c>
      <c r="L72" s="90">
        <v>1577992.44</v>
      </c>
      <c r="M72" s="90">
        <v>1577992.44</v>
      </c>
      <c r="N72" s="90">
        <v>1577992.44</v>
      </c>
      <c r="O72" s="91">
        <v>542614.67000000004</v>
      </c>
    </row>
    <row r="73" spans="1:15" x14ac:dyDescent="0.2">
      <c r="A73" s="87"/>
      <c r="B73" s="43"/>
      <c r="C73" s="43"/>
      <c r="D73" s="43"/>
      <c r="E73" s="43"/>
      <c r="F73" s="43" t="str">
        <f t="shared" si="2"/>
        <v xml:space="preserve"> 3591  </v>
      </c>
      <c r="G73" s="80" t="s">
        <v>239</v>
      </c>
      <c r="H73" s="90">
        <v>16757</v>
      </c>
      <c r="I73" s="90">
        <v>-13923.49</v>
      </c>
      <c r="J73" s="90">
        <v>2833.51</v>
      </c>
      <c r="K73" s="90">
        <v>0</v>
      </c>
      <c r="L73" s="90">
        <v>0</v>
      </c>
      <c r="M73" s="90">
        <v>0</v>
      </c>
      <c r="N73" s="90">
        <v>0</v>
      </c>
      <c r="O73" s="91">
        <v>2833.51</v>
      </c>
    </row>
    <row r="74" spans="1:15" x14ac:dyDescent="0.2">
      <c r="A74" s="87"/>
      <c r="B74" s="43"/>
      <c r="C74" s="43"/>
      <c r="D74" s="43"/>
      <c r="E74" s="43"/>
      <c r="F74" s="43" t="str">
        <f t="shared" si="2"/>
        <v xml:space="preserve"> 3612  </v>
      </c>
      <c r="G74" s="80" t="s">
        <v>240</v>
      </c>
      <c r="H74" s="90">
        <v>64419</v>
      </c>
      <c r="I74" s="90">
        <v>-33128.67</v>
      </c>
      <c r="J74" s="90">
        <v>31290.33</v>
      </c>
      <c r="K74" s="90">
        <v>0</v>
      </c>
      <c r="L74" s="90">
        <v>17447.240000000002</v>
      </c>
      <c r="M74" s="90">
        <v>17447.240000000002</v>
      </c>
      <c r="N74" s="90">
        <v>17447.240000000002</v>
      </c>
      <c r="O74" s="91">
        <v>13843.09</v>
      </c>
    </row>
    <row r="75" spans="1:15" x14ac:dyDescent="0.2">
      <c r="A75" s="87"/>
      <c r="B75" s="43"/>
      <c r="C75" s="43"/>
      <c r="D75" s="43"/>
      <c r="E75" s="43"/>
      <c r="F75" s="43" t="str">
        <f t="shared" si="2"/>
        <v xml:space="preserve"> 3613  </v>
      </c>
      <c r="G75" s="80" t="s">
        <v>241</v>
      </c>
      <c r="H75" s="90">
        <v>114799</v>
      </c>
      <c r="I75" s="90">
        <v>-2957.22</v>
      </c>
      <c r="J75" s="90">
        <v>111841.78</v>
      </c>
      <c r="K75" s="90">
        <v>0</v>
      </c>
      <c r="L75" s="90">
        <v>79061.179999999993</v>
      </c>
      <c r="M75" s="90">
        <v>79061.179999999993</v>
      </c>
      <c r="N75" s="90">
        <v>79061.179999999993</v>
      </c>
      <c r="O75" s="91">
        <v>32780.6</v>
      </c>
    </row>
    <row r="76" spans="1:15" x14ac:dyDescent="0.2">
      <c r="A76" s="87"/>
      <c r="B76" s="43"/>
      <c r="C76" s="43"/>
      <c r="D76" s="43"/>
      <c r="E76" s="43"/>
      <c r="F76" s="43" t="str">
        <f t="shared" si="2"/>
        <v xml:space="preserve"> 3651  </v>
      </c>
      <c r="G76" s="80" t="s">
        <v>242</v>
      </c>
      <c r="H76" s="90">
        <v>19524</v>
      </c>
      <c r="I76" s="90">
        <v>-16222.61</v>
      </c>
      <c r="J76" s="90">
        <v>3301.39</v>
      </c>
      <c r="K76" s="90">
        <v>0</v>
      </c>
      <c r="L76" s="90">
        <v>0</v>
      </c>
      <c r="M76" s="90">
        <v>0</v>
      </c>
      <c r="N76" s="90">
        <v>0</v>
      </c>
      <c r="O76" s="91">
        <v>3301.39</v>
      </c>
    </row>
    <row r="77" spans="1:15" x14ac:dyDescent="0.2">
      <c r="A77" s="87"/>
      <c r="B77" s="43"/>
      <c r="C77" s="43"/>
      <c r="D77" s="43"/>
      <c r="E77" s="43"/>
      <c r="F77" s="43" t="str">
        <f t="shared" si="2"/>
        <v xml:space="preserve"> 3721  </v>
      </c>
      <c r="G77" s="80" t="s">
        <v>243</v>
      </c>
      <c r="H77" s="90">
        <v>25884</v>
      </c>
      <c r="I77" s="90">
        <v>-21507.17</v>
      </c>
      <c r="J77" s="90">
        <v>4376.83</v>
      </c>
      <c r="K77" s="90">
        <v>0</v>
      </c>
      <c r="L77" s="90">
        <v>0</v>
      </c>
      <c r="M77" s="90">
        <v>0</v>
      </c>
      <c r="N77" s="90">
        <v>0</v>
      </c>
      <c r="O77" s="91">
        <v>4376.83</v>
      </c>
    </row>
    <row r="78" spans="1:15" x14ac:dyDescent="0.2">
      <c r="A78" s="87"/>
      <c r="B78" s="43"/>
      <c r="C78" s="43"/>
      <c r="D78" s="43"/>
      <c r="E78" s="43"/>
      <c r="F78" s="43" t="str">
        <f t="shared" si="2"/>
        <v xml:space="preserve"> 3751  </v>
      </c>
      <c r="G78" s="80" t="s">
        <v>244</v>
      </c>
      <c r="H78" s="90">
        <v>95656</v>
      </c>
      <c r="I78" s="90">
        <v>-33948.11</v>
      </c>
      <c r="J78" s="90">
        <v>61707.89</v>
      </c>
      <c r="K78" s="90">
        <v>0</v>
      </c>
      <c r="L78" s="90">
        <v>38947.279999999999</v>
      </c>
      <c r="M78" s="90">
        <v>38947.279999999999</v>
      </c>
      <c r="N78" s="90">
        <v>38947.279999999999</v>
      </c>
      <c r="O78" s="91">
        <v>22760.61</v>
      </c>
    </row>
    <row r="79" spans="1:15" x14ac:dyDescent="0.2">
      <c r="A79" s="87"/>
      <c r="B79" s="43"/>
      <c r="C79" s="43"/>
      <c r="D79" s="43"/>
      <c r="E79" s="43"/>
      <c r="F79" s="43" t="str">
        <f t="shared" si="2"/>
        <v xml:space="preserve"> 3812  </v>
      </c>
      <c r="G79" s="80" t="s">
        <v>245</v>
      </c>
      <c r="H79" s="90">
        <v>69597</v>
      </c>
      <c r="I79" s="90">
        <v>-11539.72</v>
      </c>
      <c r="J79" s="90">
        <v>58057.279999999999</v>
      </c>
      <c r="K79" s="90">
        <v>0</v>
      </c>
      <c r="L79" s="90">
        <v>39593.769999999997</v>
      </c>
      <c r="M79" s="90">
        <v>39593.769999999997</v>
      </c>
      <c r="N79" s="90">
        <v>39593.769999999997</v>
      </c>
      <c r="O79" s="91">
        <v>18463.509999999998</v>
      </c>
    </row>
    <row r="80" spans="1:15" x14ac:dyDescent="0.2">
      <c r="A80" s="87"/>
      <c r="B80" s="43"/>
      <c r="C80" s="43"/>
      <c r="D80" s="43"/>
      <c r="E80" s="43"/>
      <c r="F80" s="43" t="str">
        <f t="shared" si="2"/>
        <v xml:space="preserve"> 3821  </v>
      </c>
      <c r="G80" s="80" t="s">
        <v>246</v>
      </c>
      <c r="H80" s="90">
        <v>14676</v>
      </c>
      <c r="I80" s="90">
        <v>-10251.26</v>
      </c>
      <c r="J80" s="90">
        <v>4424.74</v>
      </c>
      <c r="K80" s="90">
        <v>0</v>
      </c>
      <c r="L80" s="90">
        <v>1662.07</v>
      </c>
      <c r="M80" s="90">
        <v>1662.07</v>
      </c>
      <c r="N80" s="90">
        <v>1662.07</v>
      </c>
      <c r="O80" s="91">
        <v>2762.67</v>
      </c>
    </row>
    <row r="81" spans="1:15" x14ac:dyDescent="0.2">
      <c r="A81" s="87"/>
      <c r="B81" s="43"/>
      <c r="C81" s="43"/>
      <c r="D81" s="43"/>
      <c r="E81" s="43"/>
      <c r="F81" s="43" t="str">
        <f t="shared" si="2"/>
        <v xml:space="preserve"> 3831  </v>
      </c>
      <c r="G81" s="80" t="s">
        <v>247</v>
      </c>
      <c r="H81" s="90">
        <v>20563</v>
      </c>
      <c r="I81" s="90">
        <v>-9127.2099999999991</v>
      </c>
      <c r="J81" s="90">
        <v>11435.79</v>
      </c>
      <c r="K81" s="90">
        <v>0</v>
      </c>
      <c r="L81" s="90">
        <v>6807.59</v>
      </c>
      <c r="M81" s="90">
        <v>6807.59</v>
      </c>
      <c r="N81" s="90">
        <v>6807.59</v>
      </c>
      <c r="O81" s="91">
        <v>4628.2</v>
      </c>
    </row>
    <row r="82" spans="1:15" x14ac:dyDescent="0.2">
      <c r="A82" s="87"/>
      <c r="B82" s="43"/>
      <c r="C82" s="43"/>
      <c r="D82" s="43"/>
      <c r="E82" s="43"/>
      <c r="F82" s="43" t="str">
        <f t="shared" si="2"/>
        <v xml:space="preserve"> 3921  </v>
      </c>
      <c r="G82" s="80" t="s">
        <v>248</v>
      </c>
      <c r="H82" s="90">
        <v>2769035</v>
      </c>
      <c r="I82" s="90">
        <v>597846.68000000005</v>
      </c>
      <c r="J82" s="90">
        <v>3366881.68</v>
      </c>
      <c r="K82" s="90">
        <v>0</v>
      </c>
      <c r="L82" s="90">
        <v>2479402.31</v>
      </c>
      <c r="M82" s="90">
        <v>2479402.31</v>
      </c>
      <c r="N82" s="90">
        <v>2479402.31</v>
      </c>
      <c r="O82" s="91">
        <v>887479.37</v>
      </c>
    </row>
    <row r="83" spans="1:15" x14ac:dyDescent="0.2">
      <c r="A83" s="87"/>
      <c r="B83" s="43"/>
      <c r="C83" s="43"/>
      <c r="D83" s="43"/>
      <c r="E83" s="43"/>
      <c r="F83" s="43" t="str">
        <f t="shared" si="2"/>
        <v xml:space="preserve"> 3951  </v>
      </c>
      <c r="G83" s="80" t="s">
        <v>249</v>
      </c>
      <c r="H83" s="90">
        <v>1439291</v>
      </c>
      <c r="I83" s="90">
        <v>152168.99</v>
      </c>
      <c r="J83" s="90">
        <v>1591459.99</v>
      </c>
      <c r="K83" s="90">
        <v>0</v>
      </c>
      <c r="L83" s="90">
        <v>1153101.8600000001</v>
      </c>
      <c r="M83" s="90">
        <v>1153101.8600000001</v>
      </c>
      <c r="N83" s="90">
        <v>1153101.8600000001</v>
      </c>
      <c r="O83" s="91">
        <v>438358.13</v>
      </c>
    </row>
    <row r="84" spans="1:15" x14ac:dyDescent="0.2">
      <c r="A84" s="87"/>
      <c r="B84" s="43"/>
      <c r="C84" s="43"/>
      <c r="D84" s="43"/>
      <c r="E84" s="43"/>
      <c r="F84" s="43" t="str">
        <f t="shared" si="2"/>
        <v xml:space="preserve"> 3981  </v>
      </c>
      <c r="G84" s="80" t="s">
        <v>250</v>
      </c>
      <c r="H84" s="90">
        <v>195269</v>
      </c>
      <c r="I84" s="90">
        <v>43609.74</v>
      </c>
      <c r="J84" s="90">
        <v>238878.74</v>
      </c>
      <c r="K84" s="90">
        <v>0</v>
      </c>
      <c r="L84" s="90">
        <v>176085</v>
      </c>
      <c r="M84" s="90">
        <v>176085</v>
      </c>
      <c r="N84" s="90">
        <v>176085</v>
      </c>
      <c r="O84" s="91">
        <v>62793.74</v>
      </c>
    </row>
    <row r="85" spans="1:15" x14ac:dyDescent="0.2">
      <c r="A85" s="87"/>
      <c r="B85" s="43"/>
      <c r="C85" s="71">
        <v>1500617</v>
      </c>
      <c r="D85" s="43"/>
      <c r="E85" s="43"/>
      <c r="F85" s="43"/>
      <c r="G85" s="80" t="s">
        <v>215</v>
      </c>
      <c r="H85" s="90">
        <v>826284</v>
      </c>
      <c r="I85" s="90">
        <v>-244349</v>
      </c>
      <c r="J85" s="90">
        <v>581935</v>
      </c>
      <c r="K85" s="90">
        <v>0</v>
      </c>
      <c r="L85" s="90">
        <v>581935</v>
      </c>
      <c r="M85" s="90">
        <v>581935</v>
      </c>
      <c r="N85" s="90">
        <v>581935</v>
      </c>
      <c r="O85" s="91">
        <v>0</v>
      </c>
    </row>
    <row r="86" spans="1:15" x14ac:dyDescent="0.2">
      <c r="A86" s="87"/>
      <c r="B86" s="43"/>
      <c r="C86" s="43"/>
      <c r="D86" s="43" t="s">
        <v>182</v>
      </c>
      <c r="E86" s="43"/>
      <c r="F86" s="43"/>
      <c r="G86" s="80" t="s">
        <v>183</v>
      </c>
      <c r="H86" s="90">
        <v>826284</v>
      </c>
      <c r="I86" s="90">
        <v>-244349</v>
      </c>
      <c r="J86" s="90">
        <v>581935</v>
      </c>
      <c r="K86" s="90">
        <v>0</v>
      </c>
      <c r="L86" s="90">
        <v>581935</v>
      </c>
      <c r="M86" s="90">
        <v>581935</v>
      </c>
      <c r="N86" s="90">
        <v>581935</v>
      </c>
      <c r="O86" s="91">
        <v>0</v>
      </c>
    </row>
    <row r="87" spans="1:15" x14ac:dyDescent="0.2">
      <c r="A87" s="87"/>
      <c r="B87" s="43"/>
      <c r="C87" s="43"/>
      <c r="D87" s="43"/>
      <c r="E87" s="43">
        <v>1</v>
      </c>
      <c r="F87" s="43"/>
      <c r="G87" s="80" t="s">
        <v>184</v>
      </c>
      <c r="H87" s="90">
        <v>826284</v>
      </c>
      <c r="I87" s="90">
        <v>-244349</v>
      </c>
      <c r="J87" s="90">
        <v>581935</v>
      </c>
      <c r="K87" s="90">
        <v>0</v>
      </c>
      <c r="L87" s="90">
        <v>581935</v>
      </c>
      <c r="M87" s="90">
        <v>581935</v>
      </c>
      <c r="N87" s="90">
        <v>581935</v>
      </c>
      <c r="O87" s="91">
        <v>0</v>
      </c>
    </row>
    <row r="88" spans="1:15" x14ac:dyDescent="0.2">
      <c r="A88" s="87"/>
      <c r="B88" s="43"/>
      <c r="C88" s="43"/>
      <c r="D88" s="43"/>
      <c r="E88" s="43"/>
      <c r="F88" s="43" t="str">
        <f t="shared" ref="F88:F108" si="3">MID(G88,7,7)</f>
        <v xml:space="preserve"> 3111  </v>
      </c>
      <c r="G88" s="80" t="s">
        <v>219</v>
      </c>
      <c r="H88" s="90">
        <v>774079</v>
      </c>
      <c r="I88" s="90">
        <v>-242511</v>
      </c>
      <c r="J88" s="90">
        <v>531568</v>
      </c>
      <c r="K88" s="90">
        <v>0</v>
      </c>
      <c r="L88" s="90">
        <v>531568</v>
      </c>
      <c r="M88" s="90">
        <v>531568</v>
      </c>
      <c r="N88" s="90">
        <v>531568</v>
      </c>
      <c r="O88" s="91">
        <v>0</v>
      </c>
    </row>
    <row r="89" spans="1:15" x14ac:dyDescent="0.2">
      <c r="A89" s="87"/>
      <c r="B89" s="43"/>
      <c r="C89" s="43"/>
      <c r="D89" s="43"/>
      <c r="E89" s="43"/>
      <c r="F89" s="43" t="str">
        <f t="shared" si="3"/>
        <v xml:space="preserve"> 3341  </v>
      </c>
      <c r="G89" s="80" t="s">
        <v>228</v>
      </c>
      <c r="H89" s="90">
        <v>52205</v>
      </c>
      <c r="I89" s="90">
        <v>-1838</v>
      </c>
      <c r="J89" s="90">
        <v>50367</v>
      </c>
      <c r="K89" s="90">
        <v>0</v>
      </c>
      <c r="L89" s="90">
        <v>50367</v>
      </c>
      <c r="M89" s="90">
        <v>50367</v>
      </c>
      <c r="N89" s="90">
        <v>50367</v>
      </c>
      <c r="O89" s="91">
        <v>0</v>
      </c>
    </row>
    <row r="90" spans="1:15" x14ac:dyDescent="0.2">
      <c r="A90" s="87"/>
      <c r="B90" s="43" t="s">
        <v>251</v>
      </c>
      <c r="C90" s="43"/>
      <c r="D90" s="43"/>
      <c r="E90" s="43"/>
      <c r="F90" s="43"/>
      <c r="G90" s="80" t="s">
        <v>252</v>
      </c>
      <c r="H90" s="90">
        <f>+H91+H111+H121+H115</f>
        <v>11799215</v>
      </c>
      <c r="I90" s="90">
        <f t="shared" ref="I90:O90" si="4">+I91+I111+I121+I115</f>
        <v>-7632210.4800000004</v>
      </c>
      <c r="J90" s="90">
        <f t="shared" si="4"/>
        <v>4167004.5199999996</v>
      </c>
      <c r="K90" s="90">
        <f t="shared" si="4"/>
        <v>0</v>
      </c>
      <c r="L90" s="90">
        <f t="shared" si="4"/>
        <v>4164447.1399999997</v>
      </c>
      <c r="M90" s="90">
        <f t="shared" si="4"/>
        <v>4164447.1399999997</v>
      </c>
      <c r="N90" s="90">
        <f t="shared" si="4"/>
        <v>4164447.1399999997</v>
      </c>
      <c r="O90" s="91">
        <f t="shared" si="4"/>
        <v>2557.38</v>
      </c>
    </row>
    <row r="91" spans="1:15" x14ac:dyDescent="0.2">
      <c r="A91" s="87"/>
      <c r="B91" s="43"/>
      <c r="C91" s="71">
        <v>1400316</v>
      </c>
      <c r="D91" s="43"/>
      <c r="E91" s="43"/>
      <c r="F91" s="43"/>
      <c r="G91" s="80" t="s">
        <v>253</v>
      </c>
      <c r="H91" s="90">
        <f>+H92</f>
        <v>7400000</v>
      </c>
      <c r="I91" s="90">
        <f t="shared" ref="I91:O92" si="5">+I92</f>
        <v>-4022323.95</v>
      </c>
      <c r="J91" s="90">
        <f t="shared" si="5"/>
        <v>3377676.05</v>
      </c>
      <c r="K91" s="90">
        <f t="shared" si="5"/>
        <v>0</v>
      </c>
      <c r="L91" s="90">
        <f t="shared" si="5"/>
        <v>3377676.05</v>
      </c>
      <c r="M91" s="90">
        <f t="shared" si="5"/>
        <v>3377676.05</v>
      </c>
      <c r="N91" s="90">
        <f t="shared" si="5"/>
        <v>3377676.05</v>
      </c>
      <c r="O91" s="91">
        <f t="shared" si="5"/>
        <v>0</v>
      </c>
    </row>
    <row r="92" spans="1:15" x14ac:dyDescent="0.2">
      <c r="A92" s="87"/>
      <c r="B92" s="43"/>
      <c r="C92" s="43"/>
      <c r="D92" s="43" t="s">
        <v>182</v>
      </c>
      <c r="E92" s="43"/>
      <c r="F92" s="43"/>
      <c r="G92" s="80" t="s">
        <v>183</v>
      </c>
      <c r="H92" s="90">
        <f>+H93</f>
        <v>7400000</v>
      </c>
      <c r="I92" s="90">
        <f t="shared" si="5"/>
        <v>-4022323.95</v>
      </c>
      <c r="J92" s="90">
        <f t="shared" si="5"/>
        <v>3377676.05</v>
      </c>
      <c r="K92" s="90">
        <f t="shared" si="5"/>
        <v>0</v>
      </c>
      <c r="L92" s="90">
        <f t="shared" si="5"/>
        <v>3377676.05</v>
      </c>
      <c r="M92" s="90">
        <f t="shared" si="5"/>
        <v>3377676.05</v>
      </c>
      <c r="N92" s="90">
        <f t="shared" si="5"/>
        <v>3377676.05</v>
      </c>
      <c r="O92" s="91">
        <f t="shared" si="5"/>
        <v>0</v>
      </c>
    </row>
    <row r="93" spans="1:15" x14ac:dyDescent="0.2">
      <c r="A93" s="87"/>
      <c r="B93" s="43"/>
      <c r="C93" s="43"/>
      <c r="D93" s="43"/>
      <c r="E93" s="43">
        <v>2</v>
      </c>
      <c r="F93" s="43"/>
      <c r="G93" s="80" t="s">
        <v>254</v>
      </c>
      <c r="H93" s="90">
        <v>7400000</v>
      </c>
      <c r="I93" s="90">
        <v>-4022323.95</v>
      </c>
      <c r="J93" s="90">
        <v>3377676.05</v>
      </c>
      <c r="K93" s="90">
        <v>0</v>
      </c>
      <c r="L93" s="90">
        <v>3377676.05</v>
      </c>
      <c r="M93" s="90">
        <v>3377676.05</v>
      </c>
      <c r="N93" s="90">
        <v>3377676.05</v>
      </c>
      <c r="O93" s="91">
        <v>0</v>
      </c>
    </row>
    <row r="94" spans="1:15" x14ac:dyDescent="0.2">
      <c r="A94" s="87"/>
      <c r="B94" s="43"/>
      <c r="C94" s="43"/>
      <c r="D94" s="43"/>
      <c r="E94" s="43"/>
      <c r="F94" s="43" t="str">
        <f t="shared" si="3"/>
        <v xml:space="preserve"> 5111  </v>
      </c>
      <c r="G94" s="80" t="s">
        <v>255</v>
      </c>
      <c r="H94" s="90">
        <v>72500</v>
      </c>
      <c r="I94" s="90">
        <v>-68191.360000000001</v>
      </c>
      <c r="J94" s="90">
        <v>4308.6400000000003</v>
      </c>
      <c r="K94" s="90">
        <v>0</v>
      </c>
      <c r="L94" s="90">
        <v>4308.6400000000003</v>
      </c>
      <c r="M94" s="90">
        <v>4308.6400000000003</v>
      </c>
      <c r="N94" s="90">
        <v>4308.6400000000003</v>
      </c>
      <c r="O94" s="91">
        <v>0</v>
      </c>
    </row>
    <row r="95" spans="1:15" x14ac:dyDescent="0.2">
      <c r="A95" s="87"/>
      <c r="B95" s="43"/>
      <c r="C95" s="43"/>
      <c r="D95" s="43"/>
      <c r="E95" s="43"/>
      <c r="F95" s="43" t="str">
        <f t="shared" si="3"/>
        <v xml:space="preserve"> 5151  </v>
      </c>
      <c r="G95" s="80" t="s">
        <v>256</v>
      </c>
      <c r="H95" s="90">
        <v>135300</v>
      </c>
      <c r="I95" s="90">
        <v>145895.95000000001</v>
      </c>
      <c r="J95" s="90">
        <v>281195.95</v>
      </c>
      <c r="K95" s="90">
        <v>0</v>
      </c>
      <c r="L95" s="90">
        <v>281195.95</v>
      </c>
      <c r="M95" s="90">
        <v>281195.95</v>
      </c>
      <c r="N95" s="90">
        <v>281195.95</v>
      </c>
      <c r="O95" s="91">
        <v>0</v>
      </c>
    </row>
    <row r="96" spans="1:15" x14ac:dyDescent="0.2">
      <c r="A96" s="87"/>
      <c r="B96" s="43"/>
      <c r="C96" s="43"/>
      <c r="D96" s="43"/>
      <c r="E96" s="43"/>
      <c r="F96" s="43" t="str">
        <f t="shared" si="3"/>
        <v xml:space="preserve"> 5191  </v>
      </c>
      <c r="G96" s="80" t="s">
        <v>257</v>
      </c>
      <c r="H96" s="90">
        <v>23985</v>
      </c>
      <c r="I96" s="90">
        <v>-11931.92</v>
      </c>
      <c r="J96" s="90">
        <v>12053.08</v>
      </c>
      <c r="K96" s="90">
        <v>0</v>
      </c>
      <c r="L96" s="90">
        <v>12053.08</v>
      </c>
      <c r="M96" s="90">
        <v>12053.08</v>
      </c>
      <c r="N96" s="90">
        <v>12053.08</v>
      </c>
      <c r="O96" s="91">
        <v>0</v>
      </c>
    </row>
    <row r="97" spans="1:15" x14ac:dyDescent="0.2">
      <c r="A97" s="87"/>
      <c r="B97" s="43"/>
      <c r="C97" s="43"/>
      <c r="D97" s="43"/>
      <c r="E97" s="43"/>
      <c r="F97" s="43" t="str">
        <f t="shared" si="3"/>
        <v xml:space="preserve"> 5231  </v>
      </c>
      <c r="G97" s="80" t="s">
        <v>258</v>
      </c>
      <c r="H97" s="90">
        <v>22140</v>
      </c>
      <c r="I97" s="90">
        <v>-22140</v>
      </c>
      <c r="J97" s="90">
        <v>0</v>
      </c>
      <c r="K97" s="90">
        <v>0</v>
      </c>
      <c r="L97" s="90">
        <v>0</v>
      </c>
      <c r="M97" s="90">
        <v>0</v>
      </c>
      <c r="N97" s="90">
        <v>0</v>
      </c>
      <c r="O97" s="91">
        <v>0</v>
      </c>
    </row>
    <row r="98" spans="1:15" x14ac:dyDescent="0.2">
      <c r="A98" s="87"/>
      <c r="B98" s="43"/>
      <c r="C98" s="43"/>
      <c r="D98" s="43"/>
      <c r="E98" s="43"/>
      <c r="F98" s="43" t="str">
        <f t="shared" si="3"/>
        <v xml:space="preserve"> 5311  </v>
      </c>
      <c r="G98" s="80" t="s">
        <v>259</v>
      </c>
      <c r="H98" s="90">
        <v>20500</v>
      </c>
      <c r="I98" s="90">
        <v>-20500</v>
      </c>
      <c r="J98" s="90">
        <v>0</v>
      </c>
      <c r="K98" s="90">
        <v>0</v>
      </c>
      <c r="L98" s="90">
        <v>0</v>
      </c>
      <c r="M98" s="90">
        <v>0</v>
      </c>
      <c r="N98" s="90">
        <v>0</v>
      </c>
      <c r="O98" s="91">
        <v>0</v>
      </c>
    </row>
    <row r="99" spans="1:15" x14ac:dyDescent="0.2">
      <c r="A99" s="87"/>
      <c r="B99" s="43"/>
      <c r="C99" s="43"/>
      <c r="D99" s="43"/>
      <c r="E99" s="43"/>
      <c r="F99" s="43" t="str">
        <f t="shared" si="3"/>
        <v xml:space="preserve"> 5411  </v>
      </c>
      <c r="G99" s="80" t="s">
        <v>260</v>
      </c>
      <c r="H99" s="90">
        <v>936913</v>
      </c>
      <c r="I99" s="90">
        <v>-660965.57999999996</v>
      </c>
      <c r="J99" s="90">
        <v>275947.42</v>
      </c>
      <c r="K99" s="90">
        <v>0</v>
      </c>
      <c r="L99" s="90">
        <v>275947.42</v>
      </c>
      <c r="M99" s="90">
        <v>275947.42</v>
      </c>
      <c r="N99" s="90">
        <v>275947.42</v>
      </c>
      <c r="O99" s="91">
        <v>0</v>
      </c>
    </row>
    <row r="100" spans="1:15" x14ac:dyDescent="0.2">
      <c r="A100" s="87"/>
      <c r="B100" s="43"/>
      <c r="C100" s="43"/>
      <c r="D100" s="43"/>
      <c r="E100" s="43"/>
      <c r="F100" s="43" t="str">
        <f t="shared" si="3"/>
        <v xml:space="preserve"> 5491  </v>
      </c>
      <c r="G100" s="80" t="s">
        <v>261</v>
      </c>
      <c r="H100" s="90">
        <v>81250</v>
      </c>
      <c r="I100" s="90">
        <v>-57551.72</v>
      </c>
      <c r="J100" s="90">
        <v>23698.28</v>
      </c>
      <c r="K100" s="90">
        <v>0</v>
      </c>
      <c r="L100" s="90">
        <v>23698.28</v>
      </c>
      <c r="M100" s="90">
        <v>23698.28</v>
      </c>
      <c r="N100" s="90">
        <v>23698.28</v>
      </c>
      <c r="O100" s="91">
        <v>0</v>
      </c>
    </row>
    <row r="101" spans="1:15" x14ac:dyDescent="0.2">
      <c r="A101" s="87"/>
      <c r="B101" s="43"/>
      <c r="C101" s="72"/>
      <c r="D101" s="43"/>
      <c r="E101" s="43"/>
      <c r="F101" s="43" t="str">
        <f t="shared" si="3"/>
        <v xml:space="preserve"> 5511  </v>
      </c>
      <c r="G101" s="80" t="s">
        <v>272</v>
      </c>
      <c r="H101" s="90">
        <v>0</v>
      </c>
      <c r="I101" s="90">
        <v>33882</v>
      </c>
      <c r="J101" s="90">
        <v>33882</v>
      </c>
      <c r="K101" s="90">
        <v>0</v>
      </c>
      <c r="L101" s="90">
        <v>33882</v>
      </c>
      <c r="M101" s="90">
        <v>33882</v>
      </c>
      <c r="N101" s="90">
        <v>33882</v>
      </c>
      <c r="O101" s="91">
        <v>0</v>
      </c>
    </row>
    <row r="102" spans="1:15" x14ac:dyDescent="0.2">
      <c r="A102" s="87"/>
      <c r="B102" s="43"/>
      <c r="C102" s="43"/>
      <c r="D102" s="43"/>
      <c r="E102" s="43"/>
      <c r="F102" s="43" t="str">
        <f t="shared" si="3"/>
        <v xml:space="preserve"> 5621  </v>
      </c>
      <c r="G102" s="80" t="s">
        <v>262</v>
      </c>
      <c r="H102" s="90">
        <v>214635</v>
      </c>
      <c r="I102" s="90">
        <v>-158149</v>
      </c>
      <c r="J102" s="90">
        <v>56486</v>
      </c>
      <c r="K102" s="90">
        <v>0</v>
      </c>
      <c r="L102" s="90">
        <v>56486</v>
      </c>
      <c r="M102" s="90">
        <v>56486</v>
      </c>
      <c r="N102" s="90">
        <v>56486</v>
      </c>
      <c r="O102" s="91">
        <v>0</v>
      </c>
    </row>
    <row r="103" spans="1:15" x14ac:dyDescent="0.2">
      <c r="A103" s="87"/>
      <c r="B103" s="43"/>
      <c r="C103" s="43"/>
      <c r="D103" s="43"/>
      <c r="E103" s="43"/>
      <c r="F103" s="43" t="str">
        <f t="shared" si="3"/>
        <v xml:space="preserve"> 5641  </v>
      </c>
      <c r="G103" s="80" t="s">
        <v>273</v>
      </c>
      <c r="H103" s="90">
        <v>0</v>
      </c>
      <c r="I103" s="90">
        <v>21955</v>
      </c>
      <c r="J103" s="90">
        <v>21955</v>
      </c>
      <c r="K103" s="90">
        <v>0</v>
      </c>
      <c r="L103" s="90">
        <v>21955</v>
      </c>
      <c r="M103" s="90">
        <v>21955</v>
      </c>
      <c r="N103" s="90">
        <v>21955</v>
      </c>
      <c r="O103" s="91">
        <v>0</v>
      </c>
    </row>
    <row r="104" spans="1:15" x14ac:dyDescent="0.2">
      <c r="A104" s="87"/>
      <c r="B104" s="43"/>
      <c r="C104" s="43"/>
      <c r="D104" s="43"/>
      <c r="E104" s="43"/>
      <c r="F104" s="43" t="str">
        <f t="shared" si="3"/>
        <v xml:space="preserve"> 5651  </v>
      </c>
      <c r="G104" s="80" t="s">
        <v>263</v>
      </c>
      <c r="H104" s="90">
        <v>51537</v>
      </c>
      <c r="I104" s="90">
        <v>-28209.4</v>
      </c>
      <c r="J104" s="90">
        <v>23327.599999999999</v>
      </c>
      <c r="K104" s="90">
        <v>0</v>
      </c>
      <c r="L104" s="90">
        <v>23327.599999999999</v>
      </c>
      <c r="M104" s="90">
        <v>23327.599999999999</v>
      </c>
      <c r="N104" s="90">
        <v>23327.599999999999</v>
      </c>
      <c r="O104" s="91">
        <v>0</v>
      </c>
    </row>
    <row r="105" spans="1:15" x14ac:dyDescent="0.2">
      <c r="A105" s="87"/>
      <c r="B105" s="43"/>
      <c r="C105" s="43"/>
      <c r="D105" s="43"/>
      <c r="E105" s="43"/>
      <c r="F105" s="43" t="str">
        <f t="shared" si="3"/>
        <v xml:space="preserve"> 5811  </v>
      </c>
      <c r="G105" s="80" t="s">
        <v>264</v>
      </c>
      <c r="H105" s="90">
        <v>801349</v>
      </c>
      <c r="I105" s="90">
        <v>-801349</v>
      </c>
      <c r="J105" s="90">
        <v>0</v>
      </c>
      <c r="K105" s="90">
        <v>0</v>
      </c>
      <c r="L105" s="90">
        <v>0</v>
      </c>
      <c r="M105" s="90">
        <v>0</v>
      </c>
      <c r="N105" s="90">
        <v>0</v>
      </c>
      <c r="O105" s="91">
        <v>0</v>
      </c>
    </row>
    <row r="106" spans="1:15" x14ac:dyDescent="0.2">
      <c r="A106" s="87"/>
      <c r="B106" s="43"/>
      <c r="C106" s="43"/>
      <c r="D106" s="43"/>
      <c r="E106" s="43"/>
      <c r="F106" s="43" t="str">
        <f t="shared" si="3"/>
        <v xml:space="preserve"> 5911  </v>
      </c>
      <c r="G106" s="80" t="s">
        <v>265</v>
      </c>
      <c r="H106" s="90">
        <v>20492</v>
      </c>
      <c r="I106" s="90">
        <v>-20492</v>
      </c>
      <c r="J106" s="90">
        <v>0</v>
      </c>
      <c r="K106" s="90">
        <v>0</v>
      </c>
      <c r="L106" s="90">
        <v>0</v>
      </c>
      <c r="M106" s="90">
        <v>0</v>
      </c>
      <c r="N106" s="90">
        <v>0</v>
      </c>
      <c r="O106" s="91">
        <v>0</v>
      </c>
    </row>
    <row r="107" spans="1:15" x14ac:dyDescent="0.2">
      <c r="A107" s="88"/>
      <c r="B107" s="74"/>
      <c r="C107" s="74"/>
      <c r="D107" s="74"/>
      <c r="E107" s="74"/>
      <c r="F107" s="43" t="str">
        <f t="shared" si="3"/>
        <v xml:space="preserve"> 5971  </v>
      </c>
      <c r="G107" s="80" t="s">
        <v>266</v>
      </c>
      <c r="H107" s="90">
        <v>30750</v>
      </c>
      <c r="I107" s="90">
        <v>-30750</v>
      </c>
      <c r="J107" s="90">
        <v>0</v>
      </c>
      <c r="K107" s="90">
        <v>0</v>
      </c>
      <c r="L107" s="90">
        <v>0</v>
      </c>
      <c r="M107" s="90">
        <v>0</v>
      </c>
      <c r="N107" s="90">
        <v>0</v>
      </c>
      <c r="O107" s="91">
        <v>0</v>
      </c>
    </row>
    <row r="108" spans="1:15" x14ac:dyDescent="0.2">
      <c r="A108" s="88"/>
      <c r="B108" s="74"/>
      <c r="C108" s="74"/>
      <c r="D108" s="74"/>
      <c r="E108" s="74"/>
      <c r="F108" s="43" t="str">
        <f t="shared" si="3"/>
        <v xml:space="preserve"> 6221  </v>
      </c>
      <c r="G108" s="80" t="s">
        <v>267</v>
      </c>
      <c r="H108" s="90">
        <v>514681</v>
      </c>
      <c r="I108" s="90">
        <v>-58675.39</v>
      </c>
      <c r="J108" s="90">
        <v>456005.61</v>
      </c>
      <c r="K108" s="90">
        <v>0</v>
      </c>
      <c r="L108" s="90">
        <v>456005.61</v>
      </c>
      <c r="M108" s="90">
        <v>456005.61</v>
      </c>
      <c r="N108" s="90">
        <v>456005.61</v>
      </c>
      <c r="O108" s="91">
        <v>0</v>
      </c>
    </row>
    <row r="109" spans="1:15" x14ac:dyDescent="0.2">
      <c r="A109" s="88"/>
      <c r="B109" s="74"/>
      <c r="C109" s="74"/>
      <c r="D109" s="74"/>
      <c r="E109" s="74"/>
      <c r="F109" s="83">
        <v>6231</v>
      </c>
      <c r="G109" s="80" t="s">
        <v>268</v>
      </c>
      <c r="H109" s="90">
        <v>3422538</v>
      </c>
      <c r="I109" s="90">
        <v>-1869413.43</v>
      </c>
      <c r="J109" s="90">
        <v>1553124.57</v>
      </c>
      <c r="K109" s="90">
        <v>0</v>
      </c>
      <c r="L109" s="90">
        <v>1553124.57</v>
      </c>
      <c r="M109" s="90">
        <v>1553124.57</v>
      </c>
      <c r="N109" s="90">
        <v>1553124.57</v>
      </c>
      <c r="O109" s="91">
        <v>0</v>
      </c>
    </row>
    <row r="110" spans="1:15" x14ac:dyDescent="0.2">
      <c r="A110" s="88"/>
      <c r="B110" s="74"/>
      <c r="C110" s="71"/>
      <c r="D110" s="74"/>
      <c r="E110" s="74"/>
      <c r="F110" s="43">
        <v>6311</v>
      </c>
      <c r="G110" s="80" t="s">
        <v>269</v>
      </c>
      <c r="H110" s="90">
        <v>1051430</v>
      </c>
      <c r="I110" s="90">
        <v>-415738.1</v>
      </c>
      <c r="J110" s="90">
        <v>635691.9</v>
      </c>
      <c r="K110" s="90">
        <v>0</v>
      </c>
      <c r="L110" s="90">
        <v>635691.9</v>
      </c>
      <c r="M110" s="90">
        <v>635691.9</v>
      </c>
      <c r="N110" s="90">
        <v>635691.9</v>
      </c>
      <c r="O110" s="91">
        <v>0</v>
      </c>
    </row>
    <row r="111" spans="1:15" x14ac:dyDescent="0.2">
      <c r="A111" s="88"/>
      <c r="B111" s="74"/>
      <c r="C111" s="71">
        <v>1400317</v>
      </c>
      <c r="D111" s="84"/>
      <c r="E111" s="74"/>
      <c r="F111" s="43"/>
      <c r="G111" s="80" t="s">
        <v>181</v>
      </c>
      <c r="H111" s="90">
        <v>10124</v>
      </c>
      <c r="I111" s="90">
        <v>-2566.62</v>
      </c>
      <c r="J111" s="90">
        <v>7557.38</v>
      </c>
      <c r="K111" s="90">
        <v>0</v>
      </c>
      <c r="L111" s="90">
        <v>5000</v>
      </c>
      <c r="M111" s="90">
        <v>5000</v>
      </c>
      <c r="N111" s="90">
        <v>5000</v>
      </c>
      <c r="O111" s="91">
        <v>2557.38</v>
      </c>
    </row>
    <row r="112" spans="1:15" x14ac:dyDescent="0.2">
      <c r="A112" s="88"/>
      <c r="B112" s="74"/>
      <c r="C112" s="74"/>
      <c r="D112" s="84" t="s">
        <v>182</v>
      </c>
      <c r="E112" s="74"/>
      <c r="F112" s="43"/>
      <c r="G112" s="80" t="s">
        <v>183</v>
      </c>
      <c r="H112" s="90">
        <v>10124</v>
      </c>
      <c r="I112" s="90">
        <v>-2566.62</v>
      </c>
      <c r="J112" s="90">
        <v>7557.38</v>
      </c>
      <c r="K112" s="90">
        <v>0</v>
      </c>
      <c r="L112" s="90">
        <v>5000</v>
      </c>
      <c r="M112" s="90">
        <v>5000</v>
      </c>
      <c r="N112" s="90">
        <v>5000</v>
      </c>
      <c r="O112" s="91">
        <v>2557.38</v>
      </c>
    </row>
    <row r="113" spans="1:15" x14ac:dyDescent="0.2">
      <c r="A113" s="88"/>
      <c r="B113" s="74"/>
      <c r="C113" s="74"/>
      <c r="D113" s="74"/>
      <c r="E113" s="74">
        <v>1</v>
      </c>
      <c r="F113" s="43"/>
      <c r="G113" s="80" t="s">
        <v>184</v>
      </c>
      <c r="H113" s="90">
        <v>10124</v>
      </c>
      <c r="I113" s="90">
        <v>-2566.62</v>
      </c>
      <c r="J113" s="90">
        <v>7557.38</v>
      </c>
      <c r="K113" s="90">
        <v>0</v>
      </c>
      <c r="L113" s="90">
        <v>5000</v>
      </c>
      <c r="M113" s="90">
        <v>5000</v>
      </c>
      <c r="N113" s="90">
        <v>5000</v>
      </c>
      <c r="O113" s="91">
        <v>2557.38</v>
      </c>
    </row>
    <row r="114" spans="1:15" x14ac:dyDescent="0.2">
      <c r="A114" s="88"/>
      <c r="B114" s="74"/>
      <c r="C114" s="71"/>
      <c r="D114" s="74"/>
      <c r="E114" s="74"/>
      <c r="F114" s="43">
        <v>4451</v>
      </c>
      <c r="G114" s="80" t="s">
        <v>270</v>
      </c>
      <c r="H114" s="90">
        <v>10124</v>
      </c>
      <c r="I114" s="90">
        <v>-2566.62</v>
      </c>
      <c r="J114" s="90">
        <v>7557.38</v>
      </c>
      <c r="K114" s="90">
        <v>0</v>
      </c>
      <c r="L114" s="90">
        <v>5000</v>
      </c>
      <c r="M114" s="90">
        <v>5000</v>
      </c>
      <c r="N114" s="90">
        <v>5000</v>
      </c>
      <c r="O114" s="91">
        <v>2557.38</v>
      </c>
    </row>
    <row r="115" spans="1:15" x14ac:dyDescent="0.2">
      <c r="A115" s="88"/>
      <c r="B115" s="74"/>
      <c r="C115" s="71">
        <v>1500617</v>
      </c>
      <c r="D115" s="84"/>
      <c r="E115" s="74"/>
      <c r="F115" s="43"/>
      <c r="G115" s="80" t="s">
        <v>215</v>
      </c>
      <c r="H115" s="90">
        <v>1774091</v>
      </c>
      <c r="I115" s="90">
        <v>-1377410</v>
      </c>
      <c r="J115" s="90">
        <v>396681</v>
      </c>
      <c r="K115" s="90">
        <v>0</v>
      </c>
      <c r="L115" s="90">
        <v>396681</v>
      </c>
      <c r="M115" s="90">
        <v>396681</v>
      </c>
      <c r="N115" s="90">
        <v>396681</v>
      </c>
      <c r="O115" s="91">
        <v>0</v>
      </c>
    </row>
    <row r="116" spans="1:15" x14ac:dyDescent="0.2">
      <c r="A116" s="88"/>
      <c r="B116" s="74"/>
      <c r="C116" s="74"/>
      <c r="D116" s="84" t="s">
        <v>182</v>
      </c>
      <c r="E116" s="74"/>
      <c r="F116" s="43"/>
      <c r="G116" s="80" t="s">
        <v>183</v>
      </c>
      <c r="H116" s="90">
        <v>1774091</v>
      </c>
      <c r="I116" s="90">
        <v>-1377410</v>
      </c>
      <c r="J116" s="90">
        <v>396681</v>
      </c>
      <c r="K116" s="90">
        <v>0</v>
      </c>
      <c r="L116" s="90">
        <v>396681</v>
      </c>
      <c r="M116" s="90">
        <v>396681</v>
      </c>
      <c r="N116" s="90">
        <v>396681</v>
      </c>
      <c r="O116" s="91">
        <v>0</v>
      </c>
    </row>
    <row r="117" spans="1:15" x14ac:dyDescent="0.2">
      <c r="A117" s="88"/>
      <c r="B117" s="74"/>
      <c r="C117" s="74"/>
      <c r="D117" s="74"/>
      <c r="E117" s="74">
        <v>2</v>
      </c>
      <c r="F117" s="43"/>
      <c r="G117" s="80" t="s">
        <v>254</v>
      </c>
      <c r="H117" s="90">
        <v>1774091</v>
      </c>
      <c r="I117" s="90">
        <v>-1377410</v>
      </c>
      <c r="J117" s="90">
        <v>396681</v>
      </c>
      <c r="K117" s="90">
        <v>0</v>
      </c>
      <c r="L117" s="90">
        <v>396681</v>
      </c>
      <c r="M117" s="90">
        <v>396681</v>
      </c>
      <c r="N117" s="90">
        <v>396681</v>
      </c>
      <c r="O117" s="91">
        <v>0</v>
      </c>
    </row>
    <row r="118" spans="1:15" x14ac:dyDescent="0.2">
      <c r="A118" s="88"/>
      <c r="B118" s="74"/>
      <c r="C118" s="74"/>
      <c r="D118" s="74"/>
      <c r="E118" s="74"/>
      <c r="F118" s="85">
        <v>6221</v>
      </c>
      <c r="G118" s="80" t="s">
        <v>267</v>
      </c>
      <c r="H118" s="90">
        <v>62750</v>
      </c>
      <c r="I118" s="90">
        <v>-62750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1">
        <v>0</v>
      </c>
    </row>
    <row r="119" spans="1:15" x14ac:dyDescent="0.2">
      <c r="A119" s="88"/>
      <c r="B119" s="74"/>
      <c r="C119" s="71"/>
      <c r="D119" s="74"/>
      <c r="E119" s="74"/>
      <c r="F119" s="85">
        <v>6132</v>
      </c>
      <c r="G119" s="80" t="s">
        <v>268</v>
      </c>
      <c r="H119" s="90">
        <v>1711341</v>
      </c>
      <c r="I119" s="90">
        <v>-1422235</v>
      </c>
      <c r="J119" s="90">
        <v>289106</v>
      </c>
      <c r="K119" s="90">
        <v>0</v>
      </c>
      <c r="L119" s="90">
        <v>289106</v>
      </c>
      <c r="M119" s="90">
        <v>289106</v>
      </c>
      <c r="N119" s="90">
        <v>289106</v>
      </c>
      <c r="O119" s="91">
        <v>0</v>
      </c>
    </row>
    <row r="120" spans="1:15" x14ac:dyDescent="0.2">
      <c r="A120" s="88"/>
      <c r="B120" s="74"/>
      <c r="C120" s="74"/>
      <c r="D120" s="84"/>
      <c r="E120" s="74"/>
      <c r="F120" s="85">
        <v>6311</v>
      </c>
      <c r="G120" s="80" t="s">
        <v>269</v>
      </c>
      <c r="H120" s="90">
        <v>0</v>
      </c>
      <c r="I120" s="90">
        <v>107575</v>
      </c>
      <c r="J120" s="90">
        <v>107575</v>
      </c>
      <c r="K120" s="90">
        <v>0</v>
      </c>
      <c r="L120" s="90">
        <v>107575</v>
      </c>
      <c r="M120" s="90">
        <v>107575</v>
      </c>
      <c r="N120" s="90">
        <v>107575</v>
      </c>
      <c r="O120" s="91">
        <v>0</v>
      </c>
    </row>
    <row r="121" spans="1:15" x14ac:dyDescent="0.2">
      <c r="A121" s="88"/>
      <c r="B121" s="74"/>
      <c r="C121" s="71">
        <v>1600417</v>
      </c>
      <c r="D121" s="74"/>
      <c r="E121" s="74"/>
      <c r="F121" s="85"/>
      <c r="G121" s="80" t="s">
        <v>216</v>
      </c>
      <c r="H121" s="90">
        <v>2615000</v>
      </c>
      <c r="I121" s="90">
        <f>+I122</f>
        <v>-2229909.91</v>
      </c>
      <c r="J121" s="90">
        <v>385090.09</v>
      </c>
      <c r="K121" s="90">
        <v>0</v>
      </c>
      <c r="L121" s="90">
        <v>385090.09</v>
      </c>
      <c r="M121" s="90">
        <v>385090.09</v>
      </c>
      <c r="N121" s="90">
        <v>385090.09</v>
      </c>
      <c r="O121" s="91">
        <v>0</v>
      </c>
    </row>
    <row r="122" spans="1:15" x14ac:dyDescent="0.2">
      <c r="A122" s="88"/>
      <c r="B122" s="74"/>
      <c r="C122" s="71"/>
      <c r="D122" s="84" t="s">
        <v>182</v>
      </c>
      <c r="E122" s="74"/>
      <c r="F122" s="43"/>
      <c r="G122" s="80" t="s">
        <v>183</v>
      </c>
      <c r="H122" s="90">
        <v>2615000</v>
      </c>
      <c r="I122" s="90">
        <f>+I123</f>
        <v>-2229909.91</v>
      </c>
      <c r="J122" s="90">
        <v>385090.09</v>
      </c>
      <c r="K122" s="90">
        <v>0</v>
      </c>
      <c r="L122" s="90">
        <v>385090.09</v>
      </c>
      <c r="M122" s="90">
        <v>385090.09</v>
      </c>
      <c r="N122" s="90">
        <v>385090.09</v>
      </c>
      <c r="O122" s="91">
        <v>0</v>
      </c>
    </row>
    <row r="123" spans="1:15" x14ac:dyDescent="0.2">
      <c r="A123" s="88"/>
      <c r="B123" s="74"/>
      <c r="C123" s="74"/>
      <c r="D123" s="84"/>
      <c r="E123" s="74">
        <v>2</v>
      </c>
      <c r="F123" s="74"/>
      <c r="G123" s="80" t="s">
        <v>254</v>
      </c>
      <c r="H123" s="90">
        <v>2615000</v>
      </c>
      <c r="I123" s="90">
        <f>+I124+I125+I126</f>
        <v>-2229909.91</v>
      </c>
      <c r="J123" s="90">
        <v>385090.09</v>
      </c>
      <c r="K123" s="90">
        <v>0</v>
      </c>
      <c r="L123" s="90">
        <v>385090.09</v>
      </c>
      <c r="M123" s="90">
        <v>385090.09</v>
      </c>
      <c r="N123" s="90">
        <v>385090.09</v>
      </c>
      <c r="O123" s="91">
        <v>0</v>
      </c>
    </row>
    <row r="124" spans="1:15" x14ac:dyDescent="0.2">
      <c r="A124" s="88"/>
      <c r="B124" s="74"/>
      <c r="C124" s="74"/>
      <c r="D124" s="74"/>
      <c r="E124" s="74"/>
      <c r="F124" s="78">
        <v>5111</v>
      </c>
      <c r="G124" s="80" t="s">
        <v>255</v>
      </c>
      <c r="H124" s="90">
        <v>0</v>
      </c>
      <c r="I124" s="90">
        <v>2752.6</v>
      </c>
      <c r="J124" s="90">
        <v>2752.6</v>
      </c>
      <c r="K124" s="90">
        <v>0</v>
      </c>
      <c r="L124" s="90">
        <v>2752.6</v>
      </c>
      <c r="M124" s="90">
        <v>2752.6</v>
      </c>
      <c r="N124" s="90">
        <v>2752.6</v>
      </c>
      <c r="O124" s="91">
        <v>0</v>
      </c>
    </row>
    <row r="125" spans="1:15" x14ac:dyDescent="0.2">
      <c r="A125" s="88"/>
      <c r="B125" s="74"/>
      <c r="C125" s="74"/>
      <c r="D125" s="74"/>
      <c r="E125" s="74"/>
      <c r="F125" s="78">
        <v>5151</v>
      </c>
      <c r="G125" s="80" t="s">
        <v>256</v>
      </c>
      <c r="H125" s="90">
        <v>0</v>
      </c>
      <c r="I125" s="90">
        <v>382337.49</v>
      </c>
      <c r="J125" s="90">
        <v>382337.49</v>
      </c>
      <c r="K125" s="90">
        <v>0</v>
      </c>
      <c r="L125" s="90">
        <v>382337.49</v>
      </c>
      <c r="M125" s="90">
        <v>382337.49</v>
      </c>
      <c r="N125" s="90">
        <v>382337.49</v>
      </c>
      <c r="O125" s="91">
        <v>0</v>
      </c>
    </row>
    <row r="126" spans="1:15" x14ac:dyDescent="0.2">
      <c r="A126" s="89"/>
      <c r="B126" s="77"/>
      <c r="C126" s="77"/>
      <c r="D126" s="77"/>
      <c r="E126" s="77"/>
      <c r="F126" s="76">
        <v>6231</v>
      </c>
      <c r="G126" s="79" t="s">
        <v>268</v>
      </c>
      <c r="H126" s="92">
        <v>2615000</v>
      </c>
      <c r="I126" s="92">
        <v>-2615000</v>
      </c>
      <c r="J126" s="92">
        <v>0</v>
      </c>
      <c r="K126" s="92">
        <v>0</v>
      </c>
      <c r="L126" s="92">
        <v>0</v>
      </c>
      <c r="M126" s="92">
        <v>0</v>
      </c>
      <c r="N126" s="92">
        <v>0</v>
      </c>
      <c r="O126" s="93">
        <v>0</v>
      </c>
    </row>
  </sheetData>
  <sheetProtection algorithmName="SHA-512" hashValue="eR4H+1DZJYTEGKgiqfF9UvFe98IW1f0oJfUwWPqqDql4OeORJsd6p+seH4mATHN2V+p6kTnyYGD8/vDEgnI65w==" saltValue="XWXWzP0LknQZ9bIZ3VlYjA==" spinCount="100000" sheet="1" objects="1" scenarios="1" formatCells="0" formatColumns="0" formatRows="0" insertRows="0" deleteRows="0" autoFilter="0"/>
  <protectedRanges>
    <protectedRange sqref="H3:O3" name="Rango1_2"/>
  </protectedRanges>
  <mergeCells count="1">
    <mergeCell ref="A1:O1"/>
  </mergeCells>
  <pageMargins left="0.7" right="0.7" top="0.75" bottom="0.75" header="0.3" footer="0.3"/>
  <pageSetup scale="4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zoomScaleSheetLayoutView="100" workbookViewId="0">
      <selection activeCell="A13" sqref="A13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/>
    </row>
    <row r="3" spans="1:1" x14ac:dyDescent="0.2">
      <c r="A3" s="48" t="s">
        <v>161</v>
      </c>
    </row>
    <row r="4" spans="1:1" x14ac:dyDescent="0.2">
      <c r="A4" s="48" t="s">
        <v>150</v>
      </c>
    </row>
    <row r="5" spans="1:1" x14ac:dyDescent="0.2">
      <c r="A5" s="48" t="s">
        <v>151</v>
      </c>
    </row>
    <row r="6" spans="1:1" x14ac:dyDescent="0.2">
      <c r="A6" s="48" t="s">
        <v>152</v>
      </c>
    </row>
    <row r="7" spans="1:1" ht="22.5" x14ac:dyDescent="0.2">
      <c r="A7" s="48" t="s">
        <v>153</v>
      </c>
    </row>
    <row r="8" spans="1:1" ht="33.75" x14ac:dyDescent="0.2">
      <c r="A8" s="48" t="s">
        <v>155</v>
      </c>
    </row>
    <row r="9" spans="1:1" ht="22.5" x14ac:dyDescent="0.2">
      <c r="A9" s="48" t="s">
        <v>157</v>
      </c>
    </row>
    <row r="10" spans="1:1" x14ac:dyDescent="0.2">
      <c r="A10" s="48" t="s">
        <v>158</v>
      </c>
    </row>
    <row r="11" spans="1:1" x14ac:dyDescent="0.2">
      <c r="A11" s="48"/>
    </row>
    <row r="12" spans="1:1" x14ac:dyDescent="0.2">
      <c r="A12" s="33" t="s">
        <v>132</v>
      </c>
    </row>
    <row r="13" spans="1:1" x14ac:dyDescent="0.2">
      <c r="A13" s="48" t="s">
        <v>133</v>
      </c>
    </row>
    <row r="14" spans="1:1" ht="11.25" customHeight="1" x14ac:dyDescent="0.2">
      <c r="A14" s="48"/>
    </row>
    <row r="15" spans="1:1" x14ac:dyDescent="0.2">
      <c r="A15" s="33" t="s">
        <v>135</v>
      </c>
    </row>
    <row r="16" spans="1:1" x14ac:dyDescent="0.2">
      <c r="A16" s="48" t="s">
        <v>136</v>
      </c>
    </row>
    <row r="17" spans="1:1" x14ac:dyDescent="0.2">
      <c r="A17" s="48"/>
    </row>
    <row r="18" spans="1:1" x14ac:dyDescent="0.2">
      <c r="A18" s="33" t="s">
        <v>134</v>
      </c>
    </row>
    <row r="19" spans="1:1" ht="39.950000000000003" customHeight="1" x14ac:dyDescent="0.2">
      <c r="A19" s="49" t="s">
        <v>140</v>
      </c>
    </row>
  </sheetData>
  <sheetProtection algorithmName="SHA-512" hashValue="KfmdhmIDpAZhA20PLrwztY5u6DZGi6UyjskbGTiJn4wDsOjJacaddKRiptWf5oghbcRWC1JPD6oUJdImI4rqdQ==" saltValue="uvaQtKSK/k1b8r091V9XR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D6" sqref="D6"/>
    </sheetView>
  </sheetViews>
  <sheetFormatPr baseColWidth="10" defaultRowHeight="11.25" x14ac:dyDescent="0.2"/>
  <cols>
    <col min="1" max="1" width="9.1640625" style="30" customWidth="1"/>
    <col min="2" max="2" width="85.83203125" style="30" bestFit="1" customWidth="1"/>
    <col min="3" max="8" width="18.33203125" style="30" customWidth="1"/>
    <col min="9" max="16384" width="12" style="30"/>
  </cols>
  <sheetData>
    <row r="1" spans="1:8" ht="50.1" customHeight="1" x14ac:dyDescent="0.2">
      <c r="A1" s="133" t="s">
        <v>276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46" t="s">
        <v>31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7">
        <v>900001</v>
      </c>
      <c r="B3" s="8" t="s">
        <v>12</v>
      </c>
      <c r="C3" s="132">
        <v>46847290</v>
      </c>
      <c r="D3" s="132">
        <v>-1144793.92</v>
      </c>
      <c r="E3" s="132">
        <v>45702496.079999998</v>
      </c>
      <c r="F3" s="132">
        <v>34797025.079999998</v>
      </c>
      <c r="G3" s="132">
        <v>34797025.079999998</v>
      </c>
      <c r="H3" s="132">
        <v>10905471</v>
      </c>
    </row>
    <row r="4" spans="1:8" x14ac:dyDescent="0.2">
      <c r="A4" s="11"/>
      <c r="B4" s="23" t="s">
        <v>56</v>
      </c>
      <c r="C4" s="118">
        <v>0</v>
      </c>
      <c r="D4" s="118">
        <v>0</v>
      </c>
      <c r="E4" s="118">
        <v>0</v>
      </c>
      <c r="F4" s="118">
        <v>0</v>
      </c>
      <c r="G4" s="118">
        <v>0</v>
      </c>
      <c r="H4" s="119">
        <v>0</v>
      </c>
    </row>
    <row r="5" spans="1:8" x14ac:dyDescent="0.2">
      <c r="A5" s="11">
        <v>31111</v>
      </c>
      <c r="B5" s="12" t="s">
        <v>55</v>
      </c>
      <c r="C5" s="120">
        <v>0</v>
      </c>
      <c r="D5" s="120">
        <v>0</v>
      </c>
      <c r="E5" s="120">
        <v>0</v>
      </c>
      <c r="F5" s="120">
        <v>0</v>
      </c>
      <c r="G5" s="120">
        <v>0</v>
      </c>
      <c r="H5" s="123">
        <v>0</v>
      </c>
    </row>
    <row r="6" spans="1:8" x14ac:dyDescent="0.2">
      <c r="A6" s="11"/>
      <c r="B6" s="23" t="s">
        <v>44</v>
      </c>
      <c r="C6" s="132">
        <v>46847290</v>
      </c>
      <c r="D6" s="132">
        <v>-1144793.92</v>
      </c>
      <c r="E6" s="132">
        <v>45702496.079999998</v>
      </c>
      <c r="F6" s="132">
        <v>34797025.079999998</v>
      </c>
      <c r="G6" s="132">
        <v>34797025.079999998</v>
      </c>
      <c r="H6" s="132">
        <v>10905471</v>
      </c>
    </row>
    <row r="7" spans="1:8" x14ac:dyDescent="0.2">
      <c r="A7" s="11">
        <v>31120</v>
      </c>
      <c r="B7" s="12" t="s">
        <v>28</v>
      </c>
      <c r="C7" s="120">
        <v>46847290</v>
      </c>
      <c r="D7" s="120">
        <v>-1144793.92</v>
      </c>
      <c r="E7" s="120">
        <v>45702496.079999998</v>
      </c>
      <c r="F7" s="120">
        <v>34797025.079999998</v>
      </c>
      <c r="G7" s="120">
        <v>34797025.079999998</v>
      </c>
      <c r="H7" s="123">
        <v>10905471</v>
      </c>
    </row>
    <row r="8" spans="1:8" x14ac:dyDescent="0.2">
      <c r="A8" s="11">
        <v>31210</v>
      </c>
      <c r="B8" s="12" t="s">
        <v>45</v>
      </c>
      <c r="C8" s="120">
        <v>0</v>
      </c>
      <c r="D8" s="120">
        <v>0</v>
      </c>
      <c r="E8" s="120">
        <v>0</v>
      </c>
      <c r="F8" s="120">
        <v>0</v>
      </c>
      <c r="G8" s="120">
        <v>0</v>
      </c>
      <c r="H8" s="123">
        <v>0</v>
      </c>
    </row>
    <row r="9" spans="1:8" x14ac:dyDescent="0.2">
      <c r="A9" s="11">
        <v>31220</v>
      </c>
      <c r="B9" s="12" t="s">
        <v>46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3">
        <v>0</v>
      </c>
    </row>
    <row r="10" spans="1:8" x14ac:dyDescent="0.2">
      <c r="A10" s="11">
        <v>32200</v>
      </c>
      <c r="B10" s="12" t="s">
        <v>53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3">
        <v>0</v>
      </c>
    </row>
    <row r="11" spans="1:8" x14ac:dyDescent="0.2">
      <c r="A11" s="11">
        <v>32300</v>
      </c>
      <c r="B11" s="12" t="s">
        <v>54</v>
      </c>
      <c r="C11" s="120">
        <v>0</v>
      </c>
      <c r="D11" s="120">
        <v>0</v>
      </c>
      <c r="E11" s="120">
        <v>0</v>
      </c>
      <c r="F11" s="120">
        <v>0</v>
      </c>
      <c r="G11" s="120">
        <v>0</v>
      </c>
      <c r="H11" s="123">
        <v>0</v>
      </c>
    </row>
    <row r="12" spans="1:8" x14ac:dyDescent="0.2">
      <c r="A12" s="13">
        <v>32400</v>
      </c>
      <c r="B12" s="14" t="s">
        <v>30</v>
      </c>
      <c r="C12" s="121">
        <v>0</v>
      </c>
      <c r="D12" s="121">
        <v>0</v>
      </c>
      <c r="E12" s="121">
        <v>0</v>
      </c>
      <c r="F12" s="121">
        <v>0</v>
      </c>
      <c r="G12" s="121">
        <v>0</v>
      </c>
      <c r="H12" s="122">
        <v>0</v>
      </c>
    </row>
  </sheetData>
  <sheetProtection algorithmName="SHA-512" hashValue="hxB9/sgTK2psiK6uvFUVSC+pI0pHD6cYvfm5XLTTkA0qqCCm3Trj+j9EJSHfV3EyiyUWzBqBgm9y2vXdSa2EAg==" saltValue="cgWjaQrEswrsz+uWm1gw3Q==" spinCount="100000" sheet="1" objects="1" scenarios="1" formatCells="0" formatColumns="0" formatRows="0" insertRows="0" deleteRows="0" autoFilter="0"/>
  <protectedRanges>
    <protectedRange sqref="C3:H3" name="Rango1_2_1"/>
  </protectedRanges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20" zoomScaleNormal="120" zoomScaleSheetLayoutView="100" workbookViewId="0">
      <selection activeCell="A8" sqref="A8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161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132</v>
      </c>
    </row>
    <row r="12" spans="1:1" x14ac:dyDescent="0.2">
      <c r="A12" s="48" t="s">
        <v>133</v>
      </c>
    </row>
    <row r="13" spans="1:1" ht="11.25" customHeight="1" x14ac:dyDescent="0.2">
      <c r="A13" s="48"/>
    </row>
    <row r="14" spans="1:1" x14ac:dyDescent="0.2">
      <c r="A14" s="33" t="s">
        <v>135</v>
      </c>
    </row>
    <row r="15" spans="1:1" x14ac:dyDescent="0.2">
      <c r="A15" s="48" t="s">
        <v>136</v>
      </c>
    </row>
    <row r="16" spans="1:1" x14ac:dyDescent="0.2">
      <c r="A16" s="48"/>
    </row>
    <row r="17" spans="1:1" x14ac:dyDescent="0.2">
      <c r="A17" s="33" t="s">
        <v>134</v>
      </c>
    </row>
    <row r="18" spans="1:1" ht="39.950000000000003" customHeight="1" x14ac:dyDescent="0.2">
      <c r="A18" s="49" t="s">
        <v>140</v>
      </c>
    </row>
  </sheetData>
  <sheetProtection algorithmName="SHA-512" hashValue="1SdtRfwWB3+bdZlqdHAvmTfKUr2n/eGkasfWxNFnOau9RHrnXqvMRV4eEDQrAqVzcxjlLxiNZZA06grDMhBEGA==" saltValue="NucMul6+D2yE3eVVPIACvQ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ACTIVO</oddHeader>
    <oddFooter>&amp;L&amp;A&amp;R&amp;F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2" topLeftCell="A3" activePane="bottomLeft" state="frozen"/>
      <selection pane="bottomLeft" activeCell="D22" sqref="D22"/>
    </sheetView>
  </sheetViews>
  <sheetFormatPr baseColWidth="10" defaultRowHeight="11.25" x14ac:dyDescent="0.2"/>
  <cols>
    <col min="1" max="1" width="7.1640625" style="34" bestFit="1" customWidth="1"/>
    <col min="2" max="2" width="72.83203125" style="34" customWidth="1"/>
    <col min="3" max="8" width="18.33203125" style="34" customWidth="1"/>
    <col min="9" max="16384" width="12" style="34"/>
  </cols>
  <sheetData>
    <row r="1" spans="1:8" ht="50.1" customHeight="1" x14ac:dyDescent="0.2">
      <c r="A1" s="133" t="s">
        <v>277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39" t="s">
        <v>0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7">
        <v>900001</v>
      </c>
      <c r="B3" s="15" t="s">
        <v>12</v>
      </c>
      <c r="C3" s="126">
        <v>46847290</v>
      </c>
      <c r="D3" s="126">
        <v>-1144793.92</v>
      </c>
      <c r="E3" s="126">
        <v>45702496.079999998</v>
      </c>
      <c r="F3" s="126">
        <v>34797025.079999998</v>
      </c>
      <c r="G3" s="126">
        <v>34797025.079999998</v>
      </c>
      <c r="H3" s="127">
        <v>10905471</v>
      </c>
    </row>
    <row r="4" spans="1:8" x14ac:dyDescent="0.2">
      <c r="A4" s="35">
        <v>1</v>
      </c>
      <c r="B4" s="36" t="s">
        <v>32</v>
      </c>
      <c r="C4" s="128">
        <v>0</v>
      </c>
      <c r="D4" s="128">
        <v>0</v>
      </c>
      <c r="E4" s="128">
        <v>0</v>
      </c>
      <c r="F4" s="128">
        <v>0</v>
      </c>
      <c r="G4" s="128">
        <v>0</v>
      </c>
      <c r="H4" s="129">
        <v>0</v>
      </c>
    </row>
    <row r="5" spans="1:8" x14ac:dyDescent="0.2">
      <c r="A5" s="37">
        <v>11</v>
      </c>
      <c r="B5" s="68" t="s">
        <v>164</v>
      </c>
      <c r="C5" s="130">
        <v>0</v>
      </c>
      <c r="D5" s="130">
        <v>0</v>
      </c>
      <c r="E5" s="130">
        <v>0</v>
      </c>
      <c r="F5" s="130">
        <v>0</v>
      </c>
      <c r="G5" s="130">
        <v>0</v>
      </c>
      <c r="H5" s="124">
        <v>0</v>
      </c>
    </row>
    <row r="6" spans="1:8" x14ac:dyDescent="0.2">
      <c r="A6" s="37">
        <v>12</v>
      </c>
      <c r="B6" s="68" t="s">
        <v>33</v>
      </c>
      <c r="C6" s="130">
        <v>0</v>
      </c>
      <c r="D6" s="130">
        <v>0</v>
      </c>
      <c r="E6" s="130">
        <v>0</v>
      </c>
      <c r="F6" s="130">
        <v>0</v>
      </c>
      <c r="G6" s="130">
        <v>0</v>
      </c>
      <c r="H6" s="124">
        <v>0</v>
      </c>
    </row>
    <row r="7" spans="1:8" x14ac:dyDescent="0.2">
      <c r="A7" s="37">
        <v>13</v>
      </c>
      <c r="B7" s="68" t="s">
        <v>165</v>
      </c>
      <c r="C7" s="130">
        <v>0</v>
      </c>
      <c r="D7" s="130">
        <v>0</v>
      </c>
      <c r="E7" s="130">
        <v>0</v>
      </c>
      <c r="F7" s="130">
        <v>0</v>
      </c>
      <c r="G7" s="130">
        <v>0</v>
      </c>
      <c r="H7" s="124">
        <v>0</v>
      </c>
    </row>
    <row r="8" spans="1:8" x14ac:dyDescent="0.2">
      <c r="A8" s="37">
        <v>14</v>
      </c>
      <c r="B8" s="68" t="s">
        <v>18</v>
      </c>
      <c r="C8" s="130">
        <v>0</v>
      </c>
      <c r="D8" s="130">
        <v>0</v>
      </c>
      <c r="E8" s="130">
        <v>0</v>
      </c>
      <c r="F8" s="130">
        <v>0</v>
      </c>
      <c r="G8" s="130">
        <v>0</v>
      </c>
      <c r="H8" s="124">
        <v>0</v>
      </c>
    </row>
    <row r="9" spans="1:8" x14ac:dyDescent="0.2">
      <c r="A9" s="37">
        <v>15</v>
      </c>
      <c r="B9" s="68" t="s">
        <v>39</v>
      </c>
      <c r="C9" s="130">
        <v>0</v>
      </c>
      <c r="D9" s="130">
        <v>0</v>
      </c>
      <c r="E9" s="130">
        <v>0</v>
      </c>
      <c r="F9" s="130">
        <v>0</v>
      </c>
      <c r="G9" s="130">
        <v>0</v>
      </c>
      <c r="H9" s="124">
        <v>0</v>
      </c>
    </row>
    <row r="10" spans="1:8" x14ac:dyDescent="0.2">
      <c r="A10" s="37">
        <v>16</v>
      </c>
      <c r="B10" s="68" t="s">
        <v>34</v>
      </c>
      <c r="C10" s="130">
        <v>0</v>
      </c>
      <c r="D10" s="130">
        <v>0</v>
      </c>
      <c r="E10" s="130">
        <v>0</v>
      </c>
      <c r="F10" s="130">
        <v>0</v>
      </c>
      <c r="G10" s="130">
        <v>0</v>
      </c>
      <c r="H10" s="124">
        <v>0</v>
      </c>
    </row>
    <row r="11" spans="1:8" x14ac:dyDescent="0.2">
      <c r="A11" s="37">
        <v>17</v>
      </c>
      <c r="B11" s="68" t="s">
        <v>166</v>
      </c>
      <c r="C11" s="130">
        <v>0</v>
      </c>
      <c r="D11" s="130">
        <v>0</v>
      </c>
      <c r="E11" s="130">
        <v>0</v>
      </c>
      <c r="F11" s="130">
        <v>0</v>
      </c>
      <c r="G11" s="130">
        <v>0</v>
      </c>
      <c r="H11" s="124">
        <v>0</v>
      </c>
    </row>
    <row r="12" spans="1:8" x14ac:dyDescent="0.2">
      <c r="A12" s="37">
        <v>18</v>
      </c>
      <c r="B12" s="68" t="s">
        <v>35</v>
      </c>
      <c r="C12" s="130">
        <v>0</v>
      </c>
      <c r="D12" s="130">
        <v>0</v>
      </c>
      <c r="E12" s="130">
        <v>0</v>
      </c>
      <c r="F12" s="130">
        <v>0</v>
      </c>
      <c r="G12" s="130">
        <v>0</v>
      </c>
      <c r="H12" s="124">
        <v>0</v>
      </c>
    </row>
    <row r="13" spans="1:8" x14ac:dyDescent="0.2">
      <c r="A13" s="35">
        <v>2</v>
      </c>
      <c r="B13" s="36" t="s">
        <v>36</v>
      </c>
      <c r="C13" s="128">
        <v>46847290</v>
      </c>
      <c r="D13" s="128">
        <v>-1144793.92</v>
      </c>
      <c r="E13" s="128">
        <v>45702496.079999998</v>
      </c>
      <c r="F13" s="128">
        <v>34797025.079999998</v>
      </c>
      <c r="G13" s="128">
        <v>34797025.079999998</v>
      </c>
      <c r="H13" s="129">
        <v>10905471</v>
      </c>
    </row>
    <row r="14" spans="1:8" x14ac:dyDescent="0.2">
      <c r="A14" s="37">
        <v>21</v>
      </c>
      <c r="B14" s="68" t="s">
        <v>167</v>
      </c>
      <c r="C14" s="130">
        <v>0</v>
      </c>
      <c r="D14" s="130">
        <v>0</v>
      </c>
      <c r="E14" s="130">
        <v>0</v>
      </c>
      <c r="F14" s="130">
        <v>0</v>
      </c>
      <c r="G14" s="130">
        <v>0</v>
      </c>
      <c r="H14" s="124">
        <v>0</v>
      </c>
    </row>
    <row r="15" spans="1:8" x14ac:dyDescent="0.2">
      <c r="A15" s="37">
        <v>22</v>
      </c>
      <c r="B15" s="68" t="s">
        <v>47</v>
      </c>
      <c r="C15" s="130">
        <v>46847290</v>
      </c>
      <c r="D15" s="130">
        <v>-1144793.92</v>
      </c>
      <c r="E15" s="130">
        <v>45702496.079999998</v>
      </c>
      <c r="F15" s="130">
        <v>34797025.079999998</v>
      </c>
      <c r="G15" s="130">
        <v>34797025.079999998</v>
      </c>
      <c r="H15" s="124">
        <v>10905471</v>
      </c>
    </row>
    <row r="16" spans="1:8" x14ac:dyDescent="0.2">
      <c r="A16" s="37">
        <v>23</v>
      </c>
      <c r="B16" s="68" t="s">
        <v>37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24">
        <v>0</v>
      </c>
    </row>
    <row r="17" spans="1:8" x14ac:dyDescent="0.2">
      <c r="A17" s="37">
        <v>24</v>
      </c>
      <c r="B17" s="68" t="s">
        <v>168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24">
        <v>0</v>
      </c>
    </row>
    <row r="18" spans="1:8" x14ac:dyDescent="0.2">
      <c r="A18" s="37">
        <v>25</v>
      </c>
      <c r="B18" s="68" t="s">
        <v>169</v>
      </c>
      <c r="C18" s="130">
        <v>0</v>
      </c>
      <c r="D18" s="130">
        <v>0</v>
      </c>
      <c r="E18" s="130">
        <v>0</v>
      </c>
      <c r="F18" s="130">
        <v>0</v>
      </c>
      <c r="G18" s="130">
        <v>0</v>
      </c>
      <c r="H18" s="124">
        <v>0</v>
      </c>
    </row>
    <row r="19" spans="1:8" x14ac:dyDescent="0.2">
      <c r="A19" s="37">
        <v>26</v>
      </c>
      <c r="B19" s="68" t="s">
        <v>170</v>
      </c>
      <c r="C19" s="130">
        <v>0</v>
      </c>
      <c r="D19" s="130">
        <v>0</v>
      </c>
      <c r="E19" s="130">
        <v>0</v>
      </c>
      <c r="F19" s="130">
        <v>0</v>
      </c>
      <c r="G19" s="130">
        <v>0</v>
      </c>
      <c r="H19" s="124">
        <v>0</v>
      </c>
    </row>
    <row r="20" spans="1:8" x14ac:dyDescent="0.2">
      <c r="A20" s="37">
        <v>27</v>
      </c>
      <c r="B20" s="68" t="s">
        <v>19</v>
      </c>
      <c r="C20" s="130">
        <v>0</v>
      </c>
      <c r="D20" s="130">
        <v>0</v>
      </c>
      <c r="E20" s="130">
        <v>0</v>
      </c>
      <c r="F20" s="130">
        <v>0</v>
      </c>
      <c r="G20" s="130">
        <v>0</v>
      </c>
      <c r="H20" s="124">
        <v>0</v>
      </c>
    </row>
    <row r="21" spans="1:8" x14ac:dyDescent="0.2">
      <c r="A21" s="35">
        <v>3</v>
      </c>
      <c r="B21" s="36" t="s">
        <v>171</v>
      </c>
      <c r="C21" s="128">
        <v>0</v>
      </c>
      <c r="D21" s="128">
        <v>0</v>
      </c>
      <c r="E21" s="128">
        <v>0</v>
      </c>
      <c r="F21" s="128">
        <v>0</v>
      </c>
      <c r="G21" s="128">
        <v>0</v>
      </c>
      <c r="H21" s="129">
        <v>0</v>
      </c>
    </row>
    <row r="22" spans="1:8" x14ac:dyDescent="0.2">
      <c r="A22" s="37">
        <v>31</v>
      </c>
      <c r="B22" s="68" t="s">
        <v>48</v>
      </c>
      <c r="C22" s="130">
        <v>0</v>
      </c>
      <c r="D22" s="130">
        <v>0</v>
      </c>
      <c r="E22" s="130">
        <v>0</v>
      </c>
      <c r="F22" s="130">
        <v>0</v>
      </c>
      <c r="G22" s="130">
        <v>0</v>
      </c>
      <c r="H22" s="124">
        <v>0</v>
      </c>
    </row>
    <row r="23" spans="1:8" x14ac:dyDescent="0.2">
      <c r="A23" s="37">
        <v>32</v>
      </c>
      <c r="B23" s="68" t="s">
        <v>40</v>
      </c>
      <c r="C23" s="130">
        <v>0</v>
      </c>
      <c r="D23" s="130">
        <v>0</v>
      </c>
      <c r="E23" s="130">
        <v>0</v>
      </c>
      <c r="F23" s="130">
        <v>0</v>
      </c>
      <c r="G23" s="130">
        <v>0</v>
      </c>
      <c r="H23" s="124">
        <v>0</v>
      </c>
    </row>
    <row r="24" spans="1:8" x14ac:dyDescent="0.2">
      <c r="A24" s="37">
        <v>33</v>
      </c>
      <c r="B24" s="68" t="s">
        <v>49</v>
      </c>
      <c r="C24" s="130">
        <v>0</v>
      </c>
      <c r="D24" s="130">
        <v>0</v>
      </c>
      <c r="E24" s="130">
        <v>0</v>
      </c>
      <c r="F24" s="130">
        <v>0</v>
      </c>
      <c r="G24" s="130">
        <v>0</v>
      </c>
      <c r="H24" s="124">
        <v>0</v>
      </c>
    </row>
    <row r="25" spans="1:8" x14ac:dyDescent="0.2">
      <c r="A25" s="37">
        <v>34</v>
      </c>
      <c r="B25" s="68" t="s">
        <v>172</v>
      </c>
      <c r="C25" s="130">
        <v>0</v>
      </c>
      <c r="D25" s="130">
        <v>0</v>
      </c>
      <c r="E25" s="130">
        <v>0</v>
      </c>
      <c r="F25" s="130">
        <v>0</v>
      </c>
      <c r="G25" s="130">
        <v>0</v>
      </c>
      <c r="H25" s="124">
        <v>0</v>
      </c>
    </row>
    <row r="26" spans="1:8" x14ac:dyDescent="0.2">
      <c r="A26" s="37">
        <v>35</v>
      </c>
      <c r="B26" s="68" t="s">
        <v>38</v>
      </c>
      <c r="C26" s="130">
        <v>0</v>
      </c>
      <c r="D26" s="130">
        <v>0</v>
      </c>
      <c r="E26" s="130">
        <v>0</v>
      </c>
      <c r="F26" s="130">
        <v>0</v>
      </c>
      <c r="G26" s="130">
        <v>0</v>
      </c>
      <c r="H26" s="124">
        <v>0</v>
      </c>
    </row>
    <row r="27" spans="1:8" x14ac:dyDescent="0.2">
      <c r="A27" s="37">
        <v>36</v>
      </c>
      <c r="B27" s="68" t="s">
        <v>20</v>
      </c>
      <c r="C27" s="130">
        <v>0</v>
      </c>
      <c r="D27" s="130">
        <v>0</v>
      </c>
      <c r="E27" s="130">
        <v>0</v>
      </c>
      <c r="F27" s="130">
        <v>0</v>
      </c>
      <c r="G27" s="130">
        <v>0</v>
      </c>
      <c r="H27" s="124">
        <v>0</v>
      </c>
    </row>
    <row r="28" spans="1:8" x14ac:dyDescent="0.2">
      <c r="A28" s="37">
        <v>37</v>
      </c>
      <c r="B28" s="68" t="s">
        <v>21</v>
      </c>
      <c r="C28" s="130">
        <v>0</v>
      </c>
      <c r="D28" s="130">
        <v>0</v>
      </c>
      <c r="E28" s="130">
        <v>0</v>
      </c>
      <c r="F28" s="130">
        <v>0</v>
      </c>
      <c r="G28" s="130">
        <v>0</v>
      </c>
      <c r="H28" s="124">
        <v>0</v>
      </c>
    </row>
    <row r="29" spans="1:8" x14ac:dyDescent="0.2">
      <c r="A29" s="37">
        <v>38</v>
      </c>
      <c r="B29" s="68" t="s">
        <v>173</v>
      </c>
      <c r="C29" s="130">
        <v>0</v>
      </c>
      <c r="D29" s="130">
        <v>0</v>
      </c>
      <c r="E29" s="130">
        <v>0</v>
      </c>
      <c r="F29" s="130">
        <v>0</v>
      </c>
      <c r="G29" s="130">
        <v>0</v>
      </c>
      <c r="H29" s="124">
        <v>0</v>
      </c>
    </row>
    <row r="30" spans="1:8" x14ac:dyDescent="0.2">
      <c r="A30" s="37">
        <v>39</v>
      </c>
      <c r="B30" s="68" t="s">
        <v>50</v>
      </c>
      <c r="C30" s="130">
        <v>0</v>
      </c>
      <c r="D30" s="130">
        <v>0</v>
      </c>
      <c r="E30" s="130">
        <v>0</v>
      </c>
      <c r="F30" s="130">
        <v>0</v>
      </c>
      <c r="G30" s="130">
        <v>0</v>
      </c>
      <c r="H30" s="124">
        <v>0</v>
      </c>
    </row>
    <row r="31" spans="1:8" x14ac:dyDescent="0.2">
      <c r="A31" s="35">
        <v>4</v>
      </c>
      <c r="B31" s="36" t="s">
        <v>51</v>
      </c>
      <c r="C31" s="128">
        <v>0</v>
      </c>
      <c r="D31" s="128">
        <v>0</v>
      </c>
      <c r="E31" s="128">
        <v>0</v>
      </c>
      <c r="F31" s="128">
        <v>0</v>
      </c>
      <c r="G31" s="128">
        <v>0</v>
      </c>
      <c r="H31" s="129">
        <v>0</v>
      </c>
    </row>
    <row r="32" spans="1:8" x14ac:dyDescent="0.2">
      <c r="A32" s="37">
        <v>41</v>
      </c>
      <c r="B32" s="68" t="s">
        <v>174</v>
      </c>
      <c r="C32" s="130">
        <v>0</v>
      </c>
      <c r="D32" s="130">
        <v>0</v>
      </c>
      <c r="E32" s="130">
        <v>0</v>
      </c>
      <c r="F32" s="130">
        <v>0</v>
      </c>
      <c r="G32" s="130">
        <v>0</v>
      </c>
      <c r="H32" s="124">
        <v>0</v>
      </c>
    </row>
    <row r="33" spans="1:8" ht="22.5" x14ac:dyDescent="0.2">
      <c r="A33" s="37">
        <v>42</v>
      </c>
      <c r="B33" s="68" t="s">
        <v>41</v>
      </c>
      <c r="C33" s="130">
        <v>0</v>
      </c>
      <c r="D33" s="130">
        <v>0</v>
      </c>
      <c r="E33" s="130">
        <v>0</v>
      </c>
      <c r="F33" s="130">
        <v>0</v>
      </c>
      <c r="G33" s="130">
        <v>0</v>
      </c>
      <c r="H33" s="124">
        <v>0</v>
      </c>
    </row>
    <row r="34" spans="1:8" x14ac:dyDescent="0.2">
      <c r="A34" s="37">
        <v>43</v>
      </c>
      <c r="B34" s="68" t="s">
        <v>52</v>
      </c>
      <c r="C34" s="130">
        <v>0</v>
      </c>
      <c r="D34" s="130">
        <v>0</v>
      </c>
      <c r="E34" s="130">
        <v>0</v>
      </c>
      <c r="F34" s="130">
        <v>0</v>
      </c>
      <c r="G34" s="130">
        <v>0</v>
      </c>
      <c r="H34" s="124">
        <v>0</v>
      </c>
    </row>
    <row r="35" spans="1:8" x14ac:dyDescent="0.2">
      <c r="A35" s="38">
        <v>44</v>
      </c>
      <c r="B35" s="69" t="s">
        <v>22</v>
      </c>
      <c r="C35" s="131">
        <v>0</v>
      </c>
      <c r="D35" s="131">
        <v>0</v>
      </c>
      <c r="E35" s="131">
        <v>0</v>
      </c>
      <c r="F35" s="131">
        <v>0</v>
      </c>
      <c r="G35" s="131">
        <v>0</v>
      </c>
      <c r="H35" s="125">
        <v>0</v>
      </c>
    </row>
  </sheetData>
  <sheetProtection algorithmName="SHA-512" hashValue="riMOXXF/zdW8HFj8peDdQvGIKGixqnO5xGa6y5Tjz7drtv7/rl30+gB9IuRHXcohR9v2xW/3Z6voA84p015hyg==" saltValue="oE+WcXeH17SWEiDhWa2RNQ==" spinCount="100000" sheet="1" objects="1" scenarios="1" formatCells="0" formatColumns="0" formatRows="0" autoFilter="0"/>
  <protectedRanges>
    <protectedRange sqref="C3:H3" name="Rango1_2_1"/>
  </protectedRanges>
  <mergeCells count="1">
    <mergeCell ref="A1:H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20" zoomScaleNormal="120" zoomScaleSheetLayoutView="100" workbookViewId="0">
      <selection activeCell="A16" sqref="A16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160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132</v>
      </c>
    </row>
    <row r="12" spans="1:1" x14ac:dyDescent="0.2">
      <c r="A12" s="48" t="s">
        <v>133</v>
      </c>
    </row>
    <row r="13" spans="1:1" ht="11.25" customHeight="1" x14ac:dyDescent="0.2">
      <c r="A13" s="48"/>
    </row>
    <row r="14" spans="1:1" x14ac:dyDescent="0.2">
      <c r="A14" s="33" t="s">
        <v>135</v>
      </c>
    </row>
    <row r="15" spans="1:1" x14ac:dyDescent="0.2">
      <c r="A15" s="48" t="s">
        <v>136</v>
      </c>
    </row>
    <row r="16" spans="1:1" x14ac:dyDescent="0.2">
      <c r="A16" s="48"/>
    </row>
    <row r="17" spans="1:1" x14ac:dyDescent="0.2">
      <c r="A17" s="33" t="s">
        <v>134</v>
      </c>
    </row>
    <row r="18" spans="1:1" ht="39.950000000000003" customHeight="1" x14ac:dyDescent="0.2">
      <c r="A18" s="49" t="s">
        <v>139</v>
      </c>
    </row>
  </sheetData>
  <sheetProtection algorithmName="SHA-512" hashValue="gM52x52r6YLLltoCXkUKg4wGs7dba1Wxm4lBOkXcB8+BLYChn3CF/U2JdgWFifsNfOVypog5RrPt/DZOpI0bOA==" saltValue="JUQG07qqMMqNAtOD68wru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ACTIVO</oddHeader>
    <oddFooter>&amp;L&amp;A&amp;R&amp;F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zoomScale="120" zoomScaleNormal="12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57.3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145</v>
      </c>
    </row>
    <row r="3" spans="1:1" x14ac:dyDescent="0.2">
      <c r="A3" s="48" t="s">
        <v>146</v>
      </c>
    </row>
    <row r="4" spans="1:1" x14ac:dyDescent="0.2">
      <c r="A4" s="70" t="s">
        <v>176</v>
      </c>
    </row>
    <row r="5" spans="1:1" x14ac:dyDescent="0.2">
      <c r="A5" s="48" t="s">
        <v>147</v>
      </c>
    </row>
    <row r="6" spans="1:1" ht="22.5" x14ac:dyDescent="0.2">
      <c r="A6" s="52" t="s">
        <v>148</v>
      </c>
    </row>
    <row r="7" spans="1:1" x14ac:dyDescent="0.2">
      <c r="A7" s="52" t="s">
        <v>149</v>
      </c>
    </row>
    <row r="8" spans="1:1" x14ac:dyDescent="0.2">
      <c r="A8" s="48" t="s">
        <v>150</v>
      </c>
    </row>
    <row r="9" spans="1:1" x14ac:dyDescent="0.2">
      <c r="A9" s="48" t="s">
        <v>151</v>
      </c>
    </row>
    <row r="10" spans="1:1" x14ac:dyDescent="0.2">
      <c r="A10" s="48" t="s">
        <v>152</v>
      </c>
    </row>
    <row r="11" spans="1:1" x14ac:dyDescent="0.2">
      <c r="A11" s="48" t="s">
        <v>153</v>
      </c>
    </row>
    <row r="12" spans="1:1" ht="33.75" x14ac:dyDescent="0.2">
      <c r="A12" s="48" t="s">
        <v>154</v>
      </c>
    </row>
    <row r="13" spans="1:1" ht="33.75" x14ac:dyDescent="0.2">
      <c r="A13" s="48" t="s">
        <v>155</v>
      </c>
    </row>
    <row r="14" spans="1:1" ht="22.5" x14ac:dyDescent="0.2">
      <c r="A14" s="48" t="s">
        <v>156</v>
      </c>
    </row>
    <row r="15" spans="1:1" x14ac:dyDescent="0.2">
      <c r="A15" s="48" t="s">
        <v>157</v>
      </c>
    </row>
    <row r="16" spans="1:1" x14ac:dyDescent="0.2">
      <c r="A16" s="48" t="s">
        <v>158</v>
      </c>
    </row>
    <row r="17" spans="1:1" x14ac:dyDescent="0.2">
      <c r="A17" s="48"/>
    </row>
    <row r="18" spans="1:1" x14ac:dyDescent="0.2">
      <c r="A18" s="33" t="s">
        <v>132</v>
      </c>
    </row>
    <row r="19" spans="1:1" x14ac:dyDescent="0.2">
      <c r="A19" s="48" t="s">
        <v>142</v>
      </c>
    </row>
    <row r="20" spans="1:1" x14ac:dyDescent="0.2">
      <c r="A20" s="48"/>
    </row>
    <row r="21" spans="1:1" x14ac:dyDescent="0.2">
      <c r="A21" s="33" t="s">
        <v>135</v>
      </c>
    </row>
    <row r="22" spans="1:1" x14ac:dyDescent="0.2">
      <c r="A22" s="48" t="s">
        <v>141</v>
      </c>
    </row>
    <row r="23" spans="1:1" x14ac:dyDescent="0.2">
      <c r="A23" s="48"/>
    </row>
  </sheetData>
  <sheetProtection algorithmName="SHA-512" hashValue="9El25v/eI4UNGrMSFH9sxtZeYHWD6wgz5b7inbXva3zMQlEtxZVWYLtfEzcGtqgSQykoqAzT9sFVu2yOuVlRsw==" saltValue="5weJZnGsqiCYhAqcfrhfV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workbookViewId="0">
      <pane ySplit="2" topLeftCell="A3" activePane="bottomLeft" state="frozen"/>
      <selection pane="bottomLeft" activeCell="A2" sqref="A2"/>
    </sheetView>
  </sheetViews>
  <sheetFormatPr baseColWidth="10" defaultRowHeight="11.25" x14ac:dyDescent="0.2"/>
  <cols>
    <col min="1" max="1" width="9.1640625" style="30" customWidth="1"/>
    <col min="2" max="2" width="61.1640625" style="30" bestFit="1" customWidth="1"/>
    <col min="3" max="3" width="18.33203125" style="30" customWidth="1"/>
    <col min="4" max="4" width="19.83203125" style="30" customWidth="1"/>
    <col min="5" max="8" width="18.33203125" style="30" customWidth="1"/>
    <col min="9" max="16384" width="12" style="30"/>
  </cols>
  <sheetData>
    <row r="1" spans="1:8" ht="60" customHeight="1" x14ac:dyDescent="0.2">
      <c r="A1" s="133" t="s">
        <v>274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39" t="s">
        <v>3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31">
        <v>900001</v>
      </c>
      <c r="B3" s="8" t="s">
        <v>12</v>
      </c>
      <c r="C3" s="106">
        <v>46847290</v>
      </c>
      <c r="D3" s="106">
        <v>-1144793.92</v>
      </c>
      <c r="E3" s="106">
        <v>45702496.080000006</v>
      </c>
      <c r="F3" s="106">
        <v>34797025.079999998</v>
      </c>
      <c r="G3" s="106">
        <v>34797025.079999998</v>
      </c>
      <c r="H3" s="107">
        <v>10905471.000000002</v>
      </c>
    </row>
    <row r="4" spans="1:8" x14ac:dyDescent="0.2">
      <c r="A4" s="53">
        <v>1000</v>
      </c>
      <c r="B4" s="23" t="s">
        <v>59</v>
      </c>
      <c r="C4" s="108">
        <v>13175648</v>
      </c>
      <c r="D4" s="108">
        <v>1865752.37</v>
      </c>
      <c r="E4" s="108">
        <v>15041400.370000001</v>
      </c>
      <c r="F4" s="108">
        <v>10960176.699999999</v>
      </c>
      <c r="G4" s="108">
        <v>10960176.699999999</v>
      </c>
      <c r="H4" s="109">
        <v>4081223.6700000009</v>
      </c>
    </row>
    <row r="5" spans="1:8" x14ac:dyDescent="0.2">
      <c r="A5" s="53">
        <v>1100</v>
      </c>
      <c r="B5" s="54" t="s">
        <v>60</v>
      </c>
      <c r="C5" s="108">
        <v>8093408</v>
      </c>
      <c r="D5" s="108">
        <v>2181445.89</v>
      </c>
      <c r="E5" s="108">
        <v>10274853.890000001</v>
      </c>
      <c r="F5" s="108">
        <v>7618127.2199999997</v>
      </c>
      <c r="G5" s="108">
        <v>7618127.2199999997</v>
      </c>
      <c r="H5" s="109">
        <v>2656726.6700000009</v>
      </c>
    </row>
    <row r="6" spans="1:8" x14ac:dyDescent="0.2">
      <c r="A6" s="53">
        <v>1200</v>
      </c>
      <c r="B6" s="54" t="s">
        <v>61</v>
      </c>
      <c r="C6" s="108">
        <v>0</v>
      </c>
      <c r="D6" s="108">
        <v>0</v>
      </c>
      <c r="E6" s="108">
        <v>0</v>
      </c>
      <c r="F6" s="108">
        <v>0</v>
      </c>
      <c r="G6" s="108">
        <v>0</v>
      </c>
      <c r="H6" s="109">
        <v>0</v>
      </c>
    </row>
    <row r="7" spans="1:8" x14ac:dyDescent="0.2">
      <c r="A7" s="53">
        <v>1300</v>
      </c>
      <c r="B7" s="54" t="s">
        <v>62</v>
      </c>
      <c r="C7" s="108">
        <v>2003890</v>
      </c>
      <c r="D7" s="108">
        <v>-225494.27</v>
      </c>
      <c r="E7" s="108">
        <v>1778395.73</v>
      </c>
      <c r="F7" s="108">
        <v>1231338</v>
      </c>
      <c r="G7" s="108">
        <v>1231338</v>
      </c>
      <c r="H7" s="109">
        <v>547057.73</v>
      </c>
    </row>
    <row r="8" spans="1:8" x14ac:dyDescent="0.2">
      <c r="A8" s="53">
        <v>1400</v>
      </c>
      <c r="B8" s="54" t="s">
        <v>63</v>
      </c>
      <c r="C8" s="108">
        <v>2266310</v>
      </c>
      <c r="D8" s="108">
        <v>182530.46</v>
      </c>
      <c r="E8" s="108">
        <v>2448840.46</v>
      </c>
      <c r="F8" s="108">
        <v>1766856.17</v>
      </c>
      <c r="G8" s="108">
        <v>1766856.17</v>
      </c>
      <c r="H8" s="109">
        <v>681984.29</v>
      </c>
    </row>
    <row r="9" spans="1:8" x14ac:dyDescent="0.2">
      <c r="A9" s="53">
        <v>1500</v>
      </c>
      <c r="B9" s="54" t="s">
        <v>64</v>
      </c>
      <c r="C9" s="108">
        <v>812040</v>
      </c>
      <c r="D9" s="108">
        <v>-272729.71000000002</v>
      </c>
      <c r="E9" s="108">
        <v>539310.29</v>
      </c>
      <c r="F9" s="108">
        <v>343855.31</v>
      </c>
      <c r="G9" s="108">
        <v>343855.31</v>
      </c>
      <c r="H9" s="109">
        <v>195454.98000000004</v>
      </c>
    </row>
    <row r="10" spans="1:8" x14ac:dyDescent="0.2">
      <c r="A10" s="53">
        <v>1600</v>
      </c>
      <c r="B10" s="54" t="s">
        <v>65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9">
        <v>0</v>
      </c>
    </row>
    <row r="11" spans="1:8" x14ac:dyDescent="0.2">
      <c r="A11" s="53">
        <v>1700</v>
      </c>
      <c r="B11" s="54" t="s">
        <v>66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9">
        <v>0</v>
      </c>
    </row>
    <row r="12" spans="1:8" x14ac:dyDescent="0.2">
      <c r="A12" s="53">
        <v>2000</v>
      </c>
      <c r="B12" s="23" t="s">
        <v>67</v>
      </c>
      <c r="C12" s="108">
        <v>4323329</v>
      </c>
      <c r="D12" s="108">
        <v>646061.35000000009</v>
      </c>
      <c r="E12" s="108">
        <v>4969390.3500000006</v>
      </c>
      <c r="F12" s="108">
        <v>3808956.22</v>
      </c>
      <c r="G12" s="108">
        <v>3808956.22</v>
      </c>
      <c r="H12" s="109">
        <v>1160434.1299999999</v>
      </c>
    </row>
    <row r="13" spans="1:8" x14ac:dyDescent="0.2">
      <c r="A13" s="53">
        <v>2100</v>
      </c>
      <c r="B13" s="54" t="s">
        <v>68</v>
      </c>
      <c r="C13" s="108">
        <v>251117</v>
      </c>
      <c r="D13" s="108">
        <v>-13167.31</v>
      </c>
      <c r="E13" s="108">
        <v>237949.69</v>
      </c>
      <c r="F13" s="108">
        <v>167212.65</v>
      </c>
      <c r="G13" s="108">
        <v>167212.65</v>
      </c>
      <c r="H13" s="109">
        <v>70737.040000000008</v>
      </c>
    </row>
    <row r="14" spans="1:8" x14ac:dyDescent="0.2">
      <c r="A14" s="53">
        <v>2200</v>
      </c>
      <c r="B14" s="54" t="s">
        <v>69</v>
      </c>
      <c r="C14" s="108">
        <v>62336</v>
      </c>
      <c r="D14" s="108">
        <v>-2684.21</v>
      </c>
      <c r="E14" s="108">
        <v>59651.79</v>
      </c>
      <c r="F14" s="108">
        <v>42007.87</v>
      </c>
      <c r="G14" s="108">
        <v>42007.87</v>
      </c>
      <c r="H14" s="109">
        <v>17643.919999999998</v>
      </c>
    </row>
    <row r="15" spans="1:8" x14ac:dyDescent="0.2">
      <c r="A15" s="53">
        <v>2300</v>
      </c>
      <c r="B15" s="54" t="s">
        <v>70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9">
        <v>0</v>
      </c>
    </row>
    <row r="16" spans="1:8" x14ac:dyDescent="0.2">
      <c r="A16" s="53">
        <v>2400</v>
      </c>
      <c r="B16" s="54" t="s">
        <v>71</v>
      </c>
      <c r="C16" s="108">
        <v>3441380</v>
      </c>
      <c r="D16" s="108">
        <v>623094.41</v>
      </c>
      <c r="E16" s="108">
        <v>4064474.41</v>
      </c>
      <c r="F16" s="108">
        <v>3172804.66</v>
      </c>
      <c r="G16" s="108">
        <v>3172804.66</v>
      </c>
      <c r="H16" s="109">
        <v>891669.75</v>
      </c>
    </row>
    <row r="17" spans="1:8" x14ac:dyDescent="0.2">
      <c r="A17" s="53">
        <v>2500</v>
      </c>
      <c r="B17" s="54" t="s">
        <v>72</v>
      </c>
      <c r="C17" s="108">
        <v>16639</v>
      </c>
      <c r="D17" s="108">
        <v>-12311.47</v>
      </c>
      <c r="E17" s="108">
        <v>4327.5300000000007</v>
      </c>
      <c r="F17" s="108">
        <v>1295</v>
      </c>
      <c r="G17" s="108">
        <v>1295</v>
      </c>
      <c r="H17" s="109">
        <v>3032.5300000000007</v>
      </c>
    </row>
    <row r="18" spans="1:8" x14ac:dyDescent="0.2">
      <c r="A18" s="53">
        <v>2600</v>
      </c>
      <c r="B18" s="54" t="s">
        <v>73</v>
      </c>
      <c r="C18" s="108">
        <v>317463</v>
      </c>
      <c r="D18" s="108">
        <v>138815.67000000001</v>
      </c>
      <c r="E18" s="108">
        <v>456278.67000000004</v>
      </c>
      <c r="F18" s="108">
        <v>334049.19</v>
      </c>
      <c r="G18" s="108">
        <v>334049.19</v>
      </c>
      <c r="H18" s="109">
        <v>122229.48000000004</v>
      </c>
    </row>
    <row r="19" spans="1:8" x14ac:dyDescent="0.2">
      <c r="A19" s="53">
        <v>2700</v>
      </c>
      <c r="B19" s="54" t="s">
        <v>74</v>
      </c>
      <c r="C19" s="108">
        <v>132570</v>
      </c>
      <c r="D19" s="108">
        <v>-10900.63</v>
      </c>
      <c r="E19" s="108">
        <v>121669.37</v>
      </c>
      <c r="F19" s="108">
        <v>84897</v>
      </c>
      <c r="G19" s="108">
        <v>84897</v>
      </c>
      <c r="H19" s="109">
        <v>36772.369999999995</v>
      </c>
    </row>
    <row r="20" spans="1:8" x14ac:dyDescent="0.2">
      <c r="A20" s="53">
        <v>2800</v>
      </c>
      <c r="B20" s="54" t="s">
        <v>75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9">
        <v>0</v>
      </c>
    </row>
    <row r="21" spans="1:8" x14ac:dyDescent="0.2">
      <c r="A21" s="53">
        <v>2900</v>
      </c>
      <c r="B21" s="54" t="s">
        <v>76</v>
      </c>
      <c r="C21" s="108">
        <v>101824</v>
      </c>
      <c r="D21" s="108">
        <v>-76785.11</v>
      </c>
      <c r="E21" s="108">
        <v>25038.89</v>
      </c>
      <c r="F21" s="108">
        <v>6689.85</v>
      </c>
      <c r="G21" s="108">
        <v>6689.85</v>
      </c>
      <c r="H21" s="109">
        <v>18349.04</v>
      </c>
    </row>
    <row r="22" spans="1:8" x14ac:dyDescent="0.2">
      <c r="A22" s="53">
        <v>3000</v>
      </c>
      <c r="B22" s="23" t="s">
        <v>77</v>
      </c>
      <c r="C22" s="108">
        <v>17549098</v>
      </c>
      <c r="D22" s="108">
        <v>3975602.8400000003</v>
      </c>
      <c r="E22" s="108">
        <v>21524700.84</v>
      </c>
      <c r="F22" s="108">
        <v>15863445.02</v>
      </c>
      <c r="G22" s="108">
        <v>15863445.02</v>
      </c>
      <c r="H22" s="109">
        <v>5661255.8200000003</v>
      </c>
    </row>
    <row r="23" spans="1:8" x14ac:dyDescent="0.2">
      <c r="A23" s="53">
        <v>3100</v>
      </c>
      <c r="B23" s="54" t="s">
        <v>78</v>
      </c>
      <c r="C23" s="108">
        <v>8290616</v>
      </c>
      <c r="D23" s="108">
        <v>2152619.88</v>
      </c>
      <c r="E23" s="108">
        <v>10443235.879999999</v>
      </c>
      <c r="F23" s="108">
        <v>7783018.8399999999</v>
      </c>
      <c r="G23" s="108">
        <v>7783018.8399999999</v>
      </c>
      <c r="H23" s="109">
        <v>2660217.0399999991</v>
      </c>
    </row>
    <row r="24" spans="1:8" x14ac:dyDescent="0.2">
      <c r="A24" s="53">
        <v>3200</v>
      </c>
      <c r="B24" s="54" t="s">
        <v>79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9">
        <v>0</v>
      </c>
    </row>
    <row r="25" spans="1:8" x14ac:dyDescent="0.2">
      <c r="A25" s="53">
        <v>3300</v>
      </c>
      <c r="B25" s="54" t="s">
        <v>80</v>
      </c>
      <c r="C25" s="108">
        <v>648506</v>
      </c>
      <c r="D25" s="108">
        <v>-166294.21</v>
      </c>
      <c r="E25" s="108">
        <v>482211.79000000004</v>
      </c>
      <c r="F25" s="108">
        <v>333504.07</v>
      </c>
      <c r="G25" s="108">
        <v>333504.07</v>
      </c>
      <c r="H25" s="109">
        <v>148707.72000000003</v>
      </c>
    </row>
    <row r="26" spans="1:8" x14ac:dyDescent="0.2">
      <c r="A26" s="53">
        <v>3400</v>
      </c>
      <c r="B26" s="54" t="s">
        <v>81</v>
      </c>
      <c r="C26" s="108">
        <v>171242</v>
      </c>
      <c r="D26" s="108">
        <v>700.33</v>
      </c>
      <c r="E26" s="108">
        <v>171942.33</v>
      </c>
      <c r="F26" s="108">
        <v>122305.25</v>
      </c>
      <c r="G26" s="108">
        <v>122305.25</v>
      </c>
      <c r="H26" s="109">
        <v>49637.079999999987</v>
      </c>
    </row>
    <row r="27" spans="1:8" x14ac:dyDescent="0.2">
      <c r="A27" s="53">
        <v>3500</v>
      </c>
      <c r="B27" s="54" t="s">
        <v>82</v>
      </c>
      <c r="C27" s="108">
        <v>3610021</v>
      </c>
      <c r="D27" s="108">
        <v>1333633.3999999999</v>
      </c>
      <c r="E27" s="108">
        <v>4943654.4000000004</v>
      </c>
      <c r="F27" s="108">
        <v>3632508.56</v>
      </c>
      <c r="G27" s="108">
        <v>3632508.56</v>
      </c>
      <c r="H27" s="109">
        <v>1311145.8400000003</v>
      </c>
    </row>
    <row r="28" spans="1:8" x14ac:dyDescent="0.2">
      <c r="A28" s="53">
        <v>3600</v>
      </c>
      <c r="B28" s="54" t="s">
        <v>83</v>
      </c>
      <c r="C28" s="108">
        <v>198742</v>
      </c>
      <c r="D28" s="108">
        <v>-52308.5</v>
      </c>
      <c r="E28" s="108">
        <v>146433.5</v>
      </c>
      <c r="F28" s="108">
        <v>96508.42</v>
      </c>
      <c r="G28" s="108">
        <v>96508.42</v>
      </c>
      <c r="H28" s="109">
        <v>49925.08</v>
      </c>
    </row>
    <row r="29" spans="1:8" x14ac:dyDescent="0.2">
      <c r="A29" s="53">
        <v>3700</v>
      </c>
      <c r="B29" s="54" t="s">
        <v>84</v>
      </c>
      <c r="C29" s="108">
        <v>121540</v>
      </c>
      <c r="D29" s="108">
        <v>-55455.28</v>
      </c>
      <c r="E29" s="108">
        <v>66084.72</v>
      </c>
      <c r="F29" s="108">
        <v>38947.279999999999</v>
      </c>
      <c r="G29" s="108">
        <v>38947.279999999999</v>
      </c>
      <c r="H29" s="109">
        <v>27137.440000000002</v>
      </c>
    </row>
    <row r="30" spans="1:8" x14ac:dyDescent="0.2">
      <c r="A30" s="53">
        <v>3800</v>
      </c>
      <c r="B30" s="54" t="s">
        <v>85</v>
      </c>
      <c r="C30" s="108">
        <v>104836</v>
      </c>
      <c r="D30" s="108">
        <v>-30918.19</v>
      </c>
      <c r="E30" s="108">
        <v>73917.81</v>
      </c>
      <c r="F30" s="108">
        <v>48063.43</v>
      </c>
      <c r="G30" s="108">
        <v>48063.43</v>
      </c>
      <c r="H30" s="109">
        <v>25854.379999999997</v>
      </c>
    </row>
    <row r="31" spans="1:8" x14ac:dyDescent="0.2">
      <c r="A31" s="53">
        <v>3900</v>
      </c>
      <c r="B31" s="54" t="s">
        <v>86</v>
      </c>
      <c r="C31" s="108">
        <v>4403595</v>
      </c>
      <c r="D31" s="108">
        <v>793625.41</v>
      </c>
      <c r="E31" s="108">
        <v>5197220.41</v>
      </c>
      <c r="F31" s="108">
        <v>3808589.17</v>
      </c>
      <c r="G31" s="108">
        <v>3808589.17</v>
      </c>
      <c r="H31" s="109">
        <v>1388631.2400000002</v>
      </c>
    </row>
    <row r="32" spans="1:8" x14ac:dyDescent="0.2">
      <c r="A32" s="53">
        <v>4000</v>
      </c>
      <c r="B32" s="23" t="s">
        <v>87</v>
      </c>
      <c r="C32" s="108">
        <v>10124</v>
      </c>
      <c r="D32" s="108">
        <v>-2566.62</v>
      </c>
      <c r="E32" s="108">
        <v>7557.38</v>
      </c>
      <c r="F32" s="108">
        <v>5000</v>
      </c>
      <c r="G32" s="108">
        <v>5000</v>
      </c>
      <c r="H32" s="109">
        <v>2557.38</v>
      </c>
    </row>
    <row r="33" spans="1:8" x14ac:dyDescent="0.2">
      <c r="A33" s="53">
        <v>4100</v>
      </c>
      <c r="B33" s="54" t="s">
        <v>88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9">
        <v>0</v>
      </c>
    </row>
    <row r="34" spans="1:8" x14ac:dyDescent="0.2">
      <c r="A34" s="53">
        <v>4200</v>
      </c>
      <c r="B34" s="54" t="s">
        <v>89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9">
        <v>0</v>
      </c>
    </row>
    <row r="35" spans="1:8" x14ac:dyDescent="0.2">
      <c r="A35" s="53">
        <v>4300</v>
      </c>
      <c r="B35" s="54" t="s">
        <v>90</v>
      </c>
      <c r="C35" s="108">
        <v>0</v>
      </c>
      <c r="D35" s="108">
        <v>0</v>
      </c>
      <c r="E35" s="108">
        <v>0</v>
      </c>
      <c r="F35" s="108">
        <v>0</v>
      </c>
      <c r="G35" s="108">
        <v>0</v>
      </c>
      <c r="H35" s="109">
        <v>0</v>
      </c>
    </row>
    <row r="36" spans="1:8" x14ac:dyDescent="0.2">
      <c r="A36" s="53">
        <v>4400</v>
      </c>
      <c r="B36" s="54" t="s">
        <v>91</v>
      </c>
      <c r="C36" s="108">
        <v>10124</v>
      </c>
      <c r="D36" s="108">
        <v>-2566.62</v>
      </c>
      <c r="E36" s="108">
        <v>7557.38</v>
      </c>
      <c r="F36" s="108">
        <v>5000</v>
      </c>
      <c r="G36" s="108">
        <v>5000</v>
      </c>
      <c r="H36" s="109">
        <v>2557.38</v>
      </c>
    </row>
    <row r="37" spans="1:8" x14ac:dyDescent="0.2">
      <c r="A37" s="53">
        <v>4500</v>
      </c>
      <c r="B37" s="54" t="s">
        <v>92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9">
        <v>0</v>
      </c>
    </row>
    <row r="38" spans="1:8" x14ac:dyDescent="0.2">
      <c r="A38" s="53">
        <v>4600</v>
      </c>
      <c r="B38" s="54" t="s">
        <v>93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9">
        <v>0</v>
      </c>
    </row>
    <row r="39" spans="1:8" x14ac:dyDescent="0.2">
      <c r="A39" s="53">
        <v>4700</v>
      </c>
      <c r="B39" s="54" t="s">
        <v>94</v>
      </c>
      <c r="C39" s="108">
        <v>0</v>
      </c>
      <c r="D39" s="108">
        <v>0</v>
      </c>
      <c r="E39" s="108">
        <v>0</v>
      </c>
      <c r="F39" s="108">
        <v>0</v>
      </c>
      <c r="G39" s="108">
        <v>0</v>
      </c>
      <c r="H39" s="109">
        <v>0</v>
      </c>
    </row>
    <row r="40" spans="1:8" x14ac:dyDescent="0.2">
      <c r="A40" s="53">
        <v>4800</v>
      </c>
      <c r="B40" s="54" t="s">
        <v>95</v>
      </c>
      <c r="C40" s="108">
        <v>0</v>
      </c>
      <c r="D40" s="108">
        <v>0</v>
      </c>
      <c r="E40" s="108">
        <v>0</v>
      </c>
      <c r="F40" s="108">
        <v>0</v>
      </c>
      <c r="G40" s="108">
        <v>0</v>
      </c>
      <c r="H40" s="109">
        <v>0</v>
      </c>
    </row>
    <row r="41" spans="1:8" x14ac:dyDescent="0.2">
      <c r="A41" s="53">
        <v>4900</v>
      </c>
      <c r="B41" s="54" t="s">
        <v>96</v>
      </c>
      <c r="C41" s="108">
        <v>0</v>
      </c>
      <c r="D41" s="108">
        <v>0</v>
      </c>
      <c r="E41" s="108">
        <v>0</v>
      </c>
      <c r="F41" s="108">
        <v>0</v>
      </c>
      <c r="G41" s="108">
        <v>0</v>
      </c>
      <c r="H41" s="109">
        <v>0</v>
      </c>
    </row>
    <row r="42" spans="1:8" x14ac:dyDescent="0.2">
      <c r="A42" s="53">
        <v>5000</v>
      </c>
      <c r="B42" s="23" t="s">
        <v>97</v>
      </c>
      <c r="C42" s="108">
        <v>2411351</v>
      </c>
      <c r="D42" s="108">
        <v>-1293406.94</v>
      </c>
      <c r="E42" s="108">
        <v>1117944.06</v>
      </c>
      <c r="F42" s="108">
        <v>1117944.06</v>
      </c>
      <c r="G42" s="108">
        <v>1117944.06</v>
      </c>
      <c r="H42" s="109">
        <v>0</v>
      </c>
    </row>
    <row r="43" spans="1:8" x14ac:dyDescent="0.2">
      <c r="A43" s="53">
        <v>5100</v>
      </c>
      <c r="B43" s="54" t="s">
        <v>98</v>
      </c>
      <c r="C43" s="108">
        <v>231785</v>
      </c>
      <c r="D43" s="108">
        <v>450862.76</v>
      </c>
      <c r="E43" s="108">
        <v>682647.76</v>
      </c>
      <c r="F43" s="108">
        <v>682647.76</v>
      </c>
      <c r="G43" s="108">
        <v>682647.76</v>
      </c>
      <c r="H43" s="109">
        <v>0</v>
      </c>
    </row>
    <row r="44" spans="1:8" x14ac:dyDescent="0.2">
      <c r="A44" s="53">
        <v>5200</v>
      </c>
      <c r="B44" s="54" t="s">
        <v>99</v>
      </c>
      <c r="C44" s="108">
        <v>22140</v>
      </c>
      <c r="D44" s="108">
        <v>-22140</v>
      </c>
      <c r="E44" s="108">
        <v>0</v>
      </c>
      <c r="F44" s="108">
        <v>0</v>
      </c>
      <c r="G44" s="108">
        <v>0</v>
      </c>
      <c r="H44" s="109">
        <v>0</v>
      </c>
    </row>
    <row r="45" spans="1:8" x14ac:dyDescent="0.2">
      <c r="A45" s="53">
        <v>5300</v>
      </c>
      <c r="B45" s="54" t="s">
        <v>100</v>
      </c>
      <c r="C45" s="108">
        <v>20500</v>
      </c>
      <c r="D45" s="108">
        <v>-20500</v>
      </c>
      <c r="E45" s="108">
        <v>0</v>
      </c>
      <c r="F45" s="108">
        <v>0</v>
      </c>
      <c r="G45" s="108">
        <v>0</v>
      </c>
      <c r="H45" s="109">
        <v>0</v>
      </c>
    </row>
    <row r="46" spans="1:8" x14ac:dyDescent="0.2">
      <c r="A46" s="53">
        <v>5400</v>
      </c>
      <c r="B46" s="54" t="s">
        <v>101</v>
      </c>
      <c r="C46" s="108">
        <v>1018163</v>
      </c>
      <c r="D46" s="108">
        <v>-718517.3</v>
      </c>
      <c r="E46" s="108">
        <v>299645.69999999995</v>
      </c>
      <c r="F46" s="108">
        <v>299645.7</v>
      </c>
      <c r="G46" s="108">
        <v>299645.7</v>
      </c>
      <c r="H46" s="109">
        <v>0</v>
      </c>
    </row>
    <row r="47" spans="1:8" x14ac:dyDescent="0.2">
      <c r="A47" s="53">
        <v>5500</v>
      </c>
      <c r="B47" s="54" t="s">
        <v>102</v>
      </c>
      <c r="C47" s="108">
        <v>0</v>
      </c>
      <c r="D47" s="108">
        <v>33882</v>
      </c>
      <c r="E47" s="108">
        <v>33882</v>
      </c>
      <c r="F47" s="108">
        <v>33882</v>
      </c>
      <c r="G47" s="108">
        <v>33882</v>
      </c>
      <c r="H47" s="109">
        <v>0</v>
      </c>
    </row>
    <row r="48" spans="1:8" x14ac:dyDescent="0.2">
      <c r="A48" s="53">
        <v>5600</v>
      </c>
      <c r="B48" s="54" t="s">
        <v>103</v>
      </c>
      <c r="C48" s="108">
        <v>266172</v>
      </c>
      <c r="D48" s="108">
        <v>-164403.4</v>
      </c>
      <c r="E48" s="108">
        <v>101768.6</v>
      </c>
      <c r="F48" s="108">
        <v>101768.6</v>
      </c>
      <c r="G48" s="108">
        <v>101768.6</v>
      </c>
      <c r="H48" s="109">
        <v>0</v>
      </c>
    </row>
    <row r="49" spans="1:8" x14ac:dyDescent="0.2">
      <c r="A49" s="53">
        <v>5700</v>
      </c>
      <c r="B49" s="54" t="s">
        <v>104</v>
      </c>
      <c r="C49" s="108">
        <v>0</v>
      </c>
      <c r="D49" s="108">
        <v>0</v>
      </c>
      <c r="E49" s="108">
        <v>0</v>
      </c>
      <c r="F49" s="108">
        <v>0</v>
      </c>
      <c r="G49" s="108">
        <v>0</v>
      </c>
      <c r="H49" s="109">
        <v>0</v>
      </c>
    </row>
    <row r="50" spans="1:8" x14ac:dyDescent="0.2">
      <c r="A50" s="53">
        <v>5800</v>
      </c>
      <c r="B50" s="54" t="s">
        <v>105</v>
      </c>
      <c r="C50" s="108">
        <v>801349</v>
      </c>
      <c r="D50" s="108">
        <v>-801349</v>
      </c>
      <c r="E50" s="108">
        <v>0</v>
      </c>
      <c r="F50" s="108">
        <v>0</v>
      </c>
      <c r="G50" s="108">
        <v>0</v>
      </c>
      <c r="H50" s="109">
        <v>0</v>
      </c>
    </row>
    <row r="51" spans="1:8" x14ac:dyDescent="0.2">
      <c r="A51" s="53">
        <v>5900</v>
      </c>
      <c r="B51" s="54" t="s">
        <v>106</v>
      </c>
      <c r="C51" s="108">
        <v>51242</v>
      </c>
      <c r="D51" s="108">
        <v>-51242</v>
      </c>
      <c r="E51" s="108">
        <v>0</v>
      </c>
      <c r="F51" s="108">
        <v>0</v>
      </c>
      <c r="G51" s="108">
        <v>0</v>
      </c>
      <c r="H51" s="109">
        <v>0</v>
      </c>
    </row>
    <row r="52" spans="1:8" x14ac:dyDescent="0.2">
      <c r="A52" s="53">
        <v>6000</v>
      </c>
      <c r="B52" s="23" t="s">
        <v>129</v>
      </c>
      <c r="C52" s="108">
        <v>9377740</v>
      </c>
      <c r="D52" s="108">
        <v>-6336236.9199999999</v>
      </c>
      <c r="E52" s="108">
        <v>3041503.0799999996</v>
      </c>
      <c r="F52" s="108">
        <v>3041503.08</v>
      </c>
      <c r="G52" s="108">
        <v>3041503.08</v>
      </c>
      <c r="H52" s="109">
        <v>0</v>
      </c>
    </row>
    <row r="53" spans="1:8" x14ac:dyDescent="0.2">
      <c r="A53" s="53">
        <v>6100</v>
      </c>
      <c r="B53" s="54" t="s">
        <v>107</v>
      </c>
      <c r="C53" s="108">
        <v>0</v>
      </c>
      <c r="D53" s="108">
        <v>0</v>
      </c>
      <c r="E53" s="108">
        <v>0</v>
      </c>
      <c r="F53" s="108">
        <v>0</v>
      </c>
      <c r="G53" s="108">
        <v>0</v>
      </c>
      <c r="H53" s="109">
        <v>0</v>
      </c>
    </row>
    <row r="54" spans="1:8" x14ac:dyDescent="0.2">
      <c r="A54" s="53">
        <v>6200</v>
      </c>
      <c r="B54" s="54" t="s">
        <v>108</v>
      </c>
      <c r="C54" s="108">
        <v>8326310</v>
      </c>
      <c r="D54" s="108">
        <v>-6028073.8200000003</v>
      </c>
      <c r="E54" s="108">
        <v>2298236.1799999997</v>
      </c>
      <c r="F54" s="108">
        <v>2298236.1800000002</v>
      </c>
      <c r="G54" s="108">
        <v>2298236.1800000002</v>
      </c>
      <c r="H54" s="109">
        <v>0</v>
      </c>
    </row>
    <row r="55" spans="1:8" x14ac:dyDescent="0.2">
      <c r="A55" s="53">
        <v>6300</v>
      </c>
      <c r="B55" s="54" t="s">
        <v>109</v>
      </c>
      <c r="C55" s="108">
        <v>1051430</v>
      </c>
      <c r="D55" s="108">
        <v>-308163.09999999998</v>
      </c>
      <c r="E55" s="108">
        <v>743266.9</v>
      </c>
      <c r="F55" s="108">
        <v>743266.9</v>
      </c>
      <c r="G55" s="108">
        <v>743266.9</v>
      </c>
      <c r="H55" s="109">
        <v>0</v>
      </c>
    </row>
    <row r="56" spans="1:8" x14ac:dyDescent="0.2">
      <c r="A56" s="53">
        <v>7000</v>
      </c>
      <c r="B56" s="23" t="s">
        <v>110</v>
      </c>
      <c r="C56" s="108">
        <v>0</v>
      </c>
      <c r="D56" s="108">
        <v>0</v>
      </c>
      <c r="E56" s="108">
        <v>0</v>
      </c>
      <c r="F56" s="108">
        <v>0</v>
      </c>
      <c r="G56" s="108">
        <v>0</v>
      </c>
      <c r="H56" s="109">
        <v>0</v>
      </c>
    </row>
    <row r="57" spans="1:8" x14ac:dyDescent="0.2">
      <c r="A57" s="53">
        <v>7100</v>
      </c>
      <c r="B57" s="54" t="s">
        <v>111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9">
        <v>0</v>
      </c>
    </row>
    <row r="58" spans="1:8" x14ac:dyDescent="0.2">
      <c r="A58" s="53">
        <v>7200</v>
      </c>
      <c r="B58" s="54" t="s">
        <v>112</v>
      </c>
      <c r="C58" s="108">
        <v>0</v>
      </c>
      <c r="D58" s="108">
        <v>0</v>
      </c>
      <c r="E58" s="108">
        <v>0</v>
      </c>
      <c r="F58" s="108">
        <v>0</v>
      </c>
      <c r="G58" s="108">
        <v>0</v>
      </c>
      <c r="H58" s="109">
        <v>0</v>
      </c>
    </row>
    <row r="59" spans="1:8" x14ac:dyDescent="0.2">
      <c r="A59" s="53">
        <v>7300</v>
      </c>
      <c r="B59" s="54" t="s">
        <v>113</v>
      </c>
      <c r="C59" s="108">
        <v>0</v>
      </c>
      <c r="D59" s="108">
        <v>0</v>
      </c>
      <c r="E59" s="108">
        <v>0</v>
      </c>
      <c r="F59" s="108">
        <v>0</v>
      </c>
      <c r="G59" s="108">
        <v>0</v>
      </c>
      <c r="H59" s="109">
        <v>0</v>
      </c>
    </row>
    <row r="60" spans="1:8" x14ac:dyDescent="0.2">
      <c r="A60" s="53">
        <v>7400</v>
      </c>
      <c r="B60" s="54" t="s">
        <v>114</v>
      </c>
      <c r="C60" s="108">
        <v>0</v>
      </c>
      <c r="D60" s="108">
        <v>0</v>
      </c>
      <c r="E60" s="108">
        <v>0</v>
      </c>
      <c r="F60" s="108">
        <v>0</v>
      </c>
      <c r="G60" s="108">
        <v>0</v>
      </c>
      <c r="H60" s="109">
        <v>0</v>
      </c>
    </row>
    <row r="61" spans="1:8" x14ac:dyDescent="0.2">
      <c r="A61" s="53">
        <v>7500</v>
      </c>
      <c r="B61" s="54" t="s">
        <v>115</v>
      </c>
      <c r="C61" s="108">
        <v>0</v>
      </c>
      <c r="D61" s="108">
        <v>0</v>
      </c>
      <c r="E61" s="108">
        <v>0</v>
      </c>
      <c r="F61" s="108">
        <v>0</v>
      </c>
      <c r="G61" s="108">
        <v>0</v>
      </c>
      <c r="H61" s="109">
        <v>0</v>
      </c>
    </row>
    <row r="62" spans="1:8" x14ac:dyDescent="0.2">
      <c r="A62" s="53">
        <v>7600</v>
      </c>
      <c r="B62" s="54" t="s">
        <v>116</v>
      </c>
      <c r="C62" s="108">
        <v>0</v>
      </c>
      <c r="D62" s="108">
        <v>0</v>
      </c>
      <c r="E62" s="108">
        <v>0</v>
      </c>
      <c r="F62" s="108">
        <v>0</v>
      </c>
      <c r="G62" s="108">
        <v>0</v>
      </c>
      <c r="H62" s="109">
        <v>0</v>
      </c>
    </row>
    <row r="63" spans="1:8" x14ac:dyDescent="0.2">
      <c r="A63" s="53">
        <v>7900</v>
      </c>
      <c r="B63" s="54" t="s">
        <v>117</v>
      </c>
      <c r="C63" s="108">
        <v>0</v>
      </c>
      <c r="D63" s="108">
        <v>0</v>
      </c>
      <c r="E63" s="108">
        <v>0</v>
      </c>
      <c r="F63" s="108">
        <v>0</v>
      </c>
      <c r="G63" s="108">
        <v>0</v>
      </c>
      <c r="H63" s="109">
        <v>0</v>
      </c>
    </row>
    <row r="64" spans="1:8" x14ac:dyDescent="0.2">
      <c r="A64" s="53">
        <v>8000</v>
      </c>
      <c r="B64" s="23" t="s">
        <v>118</v>
      </c>
      <c r="C64" s="108">
        <v>0</v>
      </c>
      <c r="D64" s="108">
        <v>0</v>
      </c>
      <c r="E64" s="108">
        <v>0</v>
      </c>
      <c r="F64" s="108">
        <v>0</v>
      </c>
      <c r="G64" s="108">
        <v>0</v>
      </c>
      <c r="H64" s="109">
        <v>0</v>
      </c>
    </row>
    <row r="65" spans="1:8" x14ac:dyDescent="0.2">
      <c r="A65" s="53">
        <v>8100</v>
      </c>
      <c r="B65" s="54" t="s">
        <v>119</v>
      </c>
      <c r="C65" s="108">
        <v>0</v>
      </c>
      <c r="D65" s="108">
        <v>0</v>
      </c>
      <c r="E65" s="108">
        <v>0</v>
      </c>
      <c r="F65" s="108">
        <v>0</v>
      </c>
      <c r="G65" s="108">
        <v>0</v>
      </c>
      <c r="H65" s="109">
        <v>0</v>
      </c>
    </row>
    <row r="66" spans="1:8" x14ac:dyDescent="0.2">
      <c r="A66" s="53">
        <v>8300</v>
      </c>
      <c r="B66" s="54" t="s">
        <v>120</v>
      </c>
      <c r="C66" s="108">
        <v>0</v>
      </c>
      <c r="D66" s="108">
        <v>0</v>
      </c>
      <c r="E66" s="108">
        <v>0</v>
      </c>
      <c r="F66" s="108">
        <v>0</v>
      </c>
      <c r="G66" s="108">
        <v>0</v>
      </c>
      <c r="H66" s="109">
        <v>0</v>
      </c>
    </row>
    <row r="67" spans="1:8" x14ac:dyDescent="0.2">
      <c r="A67" s="53">
        <v>8500</v>
      </c>
      <c r="B67" s="54" t="s">
        <v>121</v>
      </c>
      <c r="C67" s="108">
        <v>0</v>
      </c>
      <c r="D67" s="108">
        <v>0</v>
      </c>
      <c r="E67" s="108">
        <v>0</v>
      </c>
      <c r="F67" s="108">
        <v>0</v>
      </c>
      <c r="G67" s="108">
        <v>0</v>
      </c>
      <c r="H67" s="109">
        <v>0</v>
      </c>
    </row>
    <row r="68" spans="1:8" x14ac:dyDescent="0.2">
      <c r="A68" s="53">
        <v>9000</v>
      </c>
      <c r="B68" s="23" t="s">
        <v>130</v>
      </c>
      <c r="C68" s="108">
        <v>0</v>
      </c>
      <c r="D68" s="108">
        <v>0</v>
      </c>
      <c r="E68" s="108">
        <v>0</v>
      </c>
      <c r="F68" s="108">
        <v>0</v>
      </c>
      <c r="G68" s="108">
        <v>0</v>
      </c>
      <c r="H68" s="109">
        <v>0</v>
      </c>
    </row>
    <row r="69" spans="1:8" x14ac:dyDescent="0.2">
      <c r="A69" s="53">
        <v>9100</v>
      </c>
      <c r="B69" s="54" t="s">
        <v>122</v>
      </c>
      <c r="C69" s="108">
        <v>0</v>
      </c>
      <c r="D69" s="108">
        <v>0</v>
      </c>
      <c r="E69" s="108">
        <v>0</v>
      </c>
      <c r="F69" s="108">
        <v>0</v>
      </c>
      <c r="G69" s="108">
        <v>0</v>
      </c>
      <c r="H69" s="109">
        <v>0</v>
      </c>
    </row>
    <row r="70" spans="1:8" x14ac:dyDescent="0.2">
      <c r="A70" s="53">
        <v>9200</v>
      </c>
      <c r="B70" s="54" t="s">
        <v>123</v>
      </c>
      <c r="C70" s="108">
        <v>0</v>
      </c>
      <c r="D70" s="108">
        <v>0</v>
      </c>
      <c r="E70" s="108">
        <v>0</v>
      </c>
      <c r="F70" s="108">
        <v>0</v>
      </c>
      <c r="G70" s="108">
        <v>0</v>
      </c>
      <c r="H70" s="109">
        <v>0</v>
      </c>
    </row>
    <row r="71" spans="1:8" x14ac:dyDescent="0.2">
      <c r="A71" s="53">
        <v>9300</v>
      </c>
      <c r="B71" s="54" t="s">
        <v>124</v>
      </c>
      <c r="C71" s="108">
        <v>0</v>
      </c>
      <c r="D71" s="108">
        <v>0</v>
      </c>
      <c r="E71" s="108">
        <v>0</v>
      </c>
      <c r="F71" s="108">
        <v>0</v>
      </c>
      <c r="G71" s="108">
        <v>0</v>
      </c>
      <c r="H71" s="109">
        <v>0</v>
      </c>
    </row>
    <row r="72" spans="1:8" x14ac:dyDescent="0.2">
      <c r="A72" s="53">
        <v>9400</v>
      </c>
      <c r="B72" s="54" t="s">
        <v>125</v>
      </c>
      <c r="C72" s="108">
        <v>0</v>
      </c>
      <c r="D72" s="108">
        <v>0</v>
      </c>
      <c r="E72" s="108">
        <v>0</v>
      </c>
      <c r="F72" s="108">
        <v>0</v>
      </c>
      <c r="G72" s="108">
        <v>0</v>
      </c>
      <c r="H72" s="109">
        <v>0</v>
      </c>
    </row>
    <row r="73" spans="1:8" x14ac:dyDescent="0.2">
      <c r="A73" s="53">
        <v>9500</v>
      </c>
      <c r="B73" s="54" t="s">
        <v>126</v>
      </c>
      <c r="C73" s="108">
        <v>0</v>
      </c>
      <c r="D73" s="108">
        <v>0</v>
      </c>
      <c r="E73" s="108">
        <v>0</v>
      </c>
      <c r="F73" s="108">
        <v>0</v>
      </c>
      <c r="G73" s="108">
        <v>0</v>
      </c>
      <c r="H73" s="109">
        <v>0</v>
      </c>
    </row>
    <row r="74" spans="1:8" x14ac:dyDescent="0.2">
      <c r="A74" s="53">
        <v>9600</v>
      </c>
      <c r="B74" s="54" t="s">
        <v>127</v>
      </c>
      <c r="C74" s="108">
        <v>0</v>
      </c>
      <c r="D74" s="108">
        <v>0</v>
      </c>
      <c r="E74" s="108">
        <v>0</v>
      </c>
      <c r="F74" s="108">
        <v>0</v>
      </c>
      <c r="G74" s="108">
        <v>0</v>
      </c>
      <c r="H74" s="109">
        <v>0</v>
      </c>
    </row>
    <row r="75" spans="1:8" x14ac:dyDescent="0.2">
      <c r="A75" s="55">
        <v>9900</v>
      </c>
      <c r="B75" s="56" t="s">
        <v>128</v>
      </c>
      <c r="C75" s="110">
        <v>0</v>
      </c>
      <c r="D75" s="110">
        <v>0</v>
      </c>
      <c r="E75" s="110">
        <v>0</v>
      </c>
      <c r="F75" s="110">
        <v>0</v>
      </c>
      <c r="G75" s="110">
        <v>0</v>
      </c>
      <c r="H75" s="111">
        <v>0</v>
      </c>
    </row>
    <row r="76" spans="1:8" x14ac:dyDescent="0.2">
      <c r="A76" s="34"/>
      <c r="B76" s="34"/>
      <c r="C76" s="34"/>
      <c r="D76" s="34"/>
    </row>
    <row r="77" spans="1:8" x14ac:dyDescent="0.2">
      <c r="A77" s="57" t="s">
        <v>163</v>
      </c>
      <c r="B77" s="58"/>
      <c r="C77" s="58"/>
      <c r="D77" s="59"/>
    </row>
    <row r="78" spans="1:8" x14ac:dyDescent="0.2">
      <c r="A78" s="60"/>
      <c r="B78" s="58"/>
      <c r="C78" s="58"/>
      <c r="D78" s="59"/>
    </row>
    <row r="79" spans="1:8" x14ac:dyDescent="0.2">
      <c r="A79" s="61"/>
      <c r="B79" s="62"/>
      <c r="C79" s="61"/>
      <c r="D79" s="61"/>
    </row>
    <row r="80" spans="1:8" x14ac:dyDescent="0.2">
      <c r="A80" s="63"/>
      <c r="B80" s="61"/>
      <c r="C80" s="61"/>
      <c r="D80" s="61"/>
    </row>
    <row r="81" spans="1:4" x14ac:dyDescent="0.2">
      <c r="A81" s="63"/>
      <c r="B81" s="61" t="s">
        <v>286</v>
      </c>
      <c r="C81" s="63"/>
      <c r="D81" s="64"/>
    </row>
    <row r="82" spans="1:4" ht="22.5" x14ac:dyDescent="0.2">
      <c r="A82" s="63"/>
      <c r="B82" s="65" t="s">
        <v>285</v>
      </c>
      <c r="C82" s="66"/>
      <c r="D82" s="67"/>
    </row>
  </sheetData>
  <sheetProtection algorithmName="SHA-512" hashValue="/+ApZ0O9+mILh7fj5CLBm2kc6C4EY/uWSDPqiSsp9vHS/9zBbrXCMTDVbQ46TN0fxATAF/4nrcz8nOvaEQTFlQ==" saltValue="WuiGkFGrje2UwSlq9+sCmA==" spinCount="100000" sheet="1" objects="1" scenarios="1" formatCells="0" formatColumns="0" formatRows="0" autoFilter="0"/>
  <protectedRanges>
    <protectedRange sqref="C3:H3" name="Rango1_2_1"/>
  </protectedRanges>
  <autoFilter ref="A2:H75"/>
  <mergeCells count="1">
    <mergeCell ref="A1:H1"/>
  </mergeCells>
  <pageMargins left="0.7" right="0.7" top="0.75" bottom="0.75" header="0.3" footer="0.3"/>
  <pageSetup scale="6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20" zoomScaleNormal="120" zoomScaleSheetLayoutView="100" workbookViewId="0">
      <selection activeCell="A9" sqref="A9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159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132</v>
      </c>
    </row>
    <row r="12" spans="1:1" x14ac:dyDescent="0.2">
      <c r="A12" s="48" t="s">
        <v>162</v>
      </c>
    </row>
    <row r="13" spans="1:1" ht="11.25" customHeight="1" x14ac:dyDescent="0.2">
      <c r="A13" s="48"/>
    </row>
    <row r="14" spans="1:1" x14ac:dyDescent="0.2">
      <c r="A14" s="33" t="s">
        <v>135</v>
      </c>
    </row>
    <row r="15" spans="1:1" x14ac:dyDescent="0.2">
      <c r="A15" s="48" t="s">
        <v>136</v>
      </c>
    </row>
    <row r="16" spans="1:1" x14ac:dyDescent="0.2">
      <c r="A16" s="48"/>
    </row>
    <row r="17" spans="1:1" x14ac:dyDescent="0.2">
      <c r="A17" s="33" t="s">
        <v>134</v>
      </c>
    </row>
    <row r="18" spans="1:1" ht="33.75" x14ac:dyDescent="0.2">
      <c r="A18" s="49" t="s">
        <v>137</v>
      </c>
    </row>
  </sheetData>
  <sheetProtection algorithmName="SHA-512" hashValue="FiUSSG/TRSrcyW8l5uYQJL4fCF9ARk9365xvHidu9rSOuhUOugBAwU1vM/QEA3TnXU+X1+nn4ZFa+kxPN5Cj1w==" saltValue="BLAlcjpCD+U+rrPPzGzjm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1.25" x14ac:dyDescent="0.2"/>
  <cols>
    <col min="1" max="1" width="9.1640625" style="30" customWidth="1"/>
    <col min="2" max="2" width="72.83203125" style="30" customWidth="1"/>
    <col min="3" max="8" width="18.33203125" style="30" customWidth="1"/>
    <col min="9" max="16384" width="12" style="30"/>
  </cols>
  <sheetData>
    <row r="1" spans="1:8" ht="50.1" customHeight="1" x14ac:dyDescent="0.2">
      <c r="A1" s="133" t="s">
        <v>275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39" t="s">
        <v>16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7">
        <v>900001</v>
      </c>
      <c r="B3" s="8" t="s">
        <v>12</v>
      </c>
      <c r="C3" s="112">
        <v>46847290</v>
      </c>
      <c r="D3" s="112">
        <f>12028611.72-13173405.64</f>
        <v>-1144793.92</v>
      </c>
      <c r="E3" s="112">
        <v>45702496.079999998</v>
      </c>
      <c r="F3" s="112">
        <v>34797025.079999998</v>
      </c>
      <c r="G3" s="112">
        <v>34797025.079999998</v>
      </c>
      <c r="H3" s="113">
        <f>+C3-G3</f>
        <v>12050264.920000002</v>
      </c>
    </row>
    <row r="4" spans="1:8" x14ac:dyDescent="0.2">
      <c r="A4" s="41">
        <v>1</v>
      </c>
      <c r="B4" s="42" t="s">
        <v>14</v>
      </c>
      <c r="C4" s="114">
        <v>35058199</v>
      </c>
      <c r="D4" s="114">
        <v>6484849.9400000004</v>
      </c>
      <c r="E4" s="114">
        <v>41543048.939999998</v>
      </c>
      <c r="F4" s="114">
        <v>30637577.940000001</v>
      </c>
      <c r="G4" s="114">
        <v>30637577.940000001</v>
      </c>
      <c r="H4" s="116">
        <f>+C4-G4</f>
        <v>4420621.0599999987</v>
      </c>
    </row>
    <row r="5" spans="1:8" x14ac:dyDescent="0.2">
      <c r="A5" s="41">
        <v>2</v>
      </c>
      <c r="B5" s="42" t="s">
        <v>15</v>
      </c>
      <c r="C5" s="114">
        <f>2411351+9377740</f>
        <v>11789091</v>
      </c>
      <c r="D5" s="114">
        <f>2369046.6-3662453.54+947118-7283354.92</f>
        <v>-7629643.8599999994</v>
      </c>
      <c r="E5" s="114">
        <f>3041503.08+1117944.06</f>
        <v>4159447.14</v>
      </c>
      <c r="F5" s="114">
        <v>4159447.14</v>
      </c>
      <c r="G5" s="114">
        <v>4159447.14</v>
      </c>
      <c r="H5" s="116">
        <f>+C5-G5</f>
        <v>7629643.8599999994</v>
      </c>
    </row>
    <row r="6" spans="1:8" x14ac:dyDescent="0.2">
      <c r="A6" s="41">
        <v>3</v>
      </c>
      <c r="B6" s="42" t="s">
        <v>17</v>
      </c>
      <c r="C6" s="114">
        <v>0</v>
      </c>
      <c r="D6" s="114">
        <v>0</v>
      </c>
      <c r="E6" s="114">
        <v>0</v>
      </c>
      <c r="F6" s="114">
        <v>0</v>
      </c>
      <c r="G6" s="114">
        <v>0</v>
      </c>
      <c r="H6" s="116">
        <v>0</v>
      </c>
    </row>
    <row r="7" spans="1:8" x14ac:dyDescent="0.2">
      <c r="A7" s="41">
        <v>4</v>
      </c>
      <c r="B7" s="42" t="s">
        <v>144</v>
      </c>
      <c r="C7" s="114">
        <v>0</v>
      </c>
      <c r="D7" s="114">
        <v>0</v>
      </c>
      <c r="E7" s="114">
        <v>0</v>
      </c>
      <c r="F7" s="114">
        <v>0</v>
      </c>
      <c r="G7" s="114">
        <v>0</v>
      </c>
      <c r="H7" s="116">
        <v>0</v>
      </c>
    </row>
    <row r="8" spans="1:8" x14ac:dyDescent="0.2">
      <c r="A8" s="44">
        <v>5</v>
      </c>
      <c r="B8" s="45" t="s">
        <v>119</v>
      </c>
      <c r="C8" s="115">
        <v>0</v>
      </c>
      <c r="D8" s="115">
        <v>0</v>
      </c>
      <c r="E8" s="115">
        <v>0</v>
      </c>
      <c r="F8" s="115">
        <v>0</v>
      </c>
      <c r="G8" s="115">
        <v>0</v>
      </c>
      <c r="H8" s="117">
        <v>0</v>
      </c>
    </row>
  </sheetData>
  <sheetProtection algorithmName="SHA-512" hashValue="EPVuACuv0ivEG+EoZfDP1xQF/rdbW9iUfWnb82aCfJmY+XbJe5JOG5+ZnHa7JDbgO5DM/rcKO52XabEbQIFDVQ==" saltValue="0YnxMm/yfwH3SfXOMWdogw==" spinCount="100000" sheet="1" objects="1" scenarios="1" formatCells="0" formatColumns="0" formatRows="0" autoFilter="0"/>
  <protectedRanges>
    <protectedRange sqref="C3:H3" name="Rango1_2_1"/>
  </protectedRanges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20" zoomScaleNormal="120" zoomScaleSheetLayoutView="100" workbookViewId="0">
      <selection activeCell="A8" sqref="A8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ht="22.5" x14ac:dyDescent="0.2">
      <c r="A2" s="48" t="s">
        <v>148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132</v>
      </c>
    </row>
    <row r="12" spans="1:1" x14ac:dyDescent="0.2">
      <c r="A12" s="48" t="s">
        <v>133</v>
      </c>
    </row>
    <row r="13" spans="1:1" ht="11.25" customHeight="1" x14ac:dyDescent="0.2">
      <c r="A13" s="48"/>
    </row>
    <row r="14" spans="1:1" x14ac:dyDescent="0.2">
      <c r="A14" s="33" t="s">
        <v>135</v>
      </c>
    </row>
    <row r="15" spans="1:1" x14ac:dyDescent="0.2">
      <c r="A15" s="48" t="s">
        <v>136</v>
      </c>
    </row>
    <row r="16" spans="1:1" x14ac:dyDescent="0.2">
      <c r="A16" s="48"/>
    </row>
    <row r="17" spans="1:1" x14ac:dyDescent="0.2">
      <c r="A17" s="33" t="s">
        <v>134</v>
      </c>
    </row>
    <row r="18" spans="1:1" ht="39.950000000000003" customHeight="1" x14ac:dyDescent="0.2">
      <c r="A18" s="49" t="s">
        <v>138</v>
      </c>
    </row>
  </sheetData>
  <sheetProtection algorithmName="SHA-512" hashValue="UuW5+WsCtHOA2odm/9LeS7PAjNaFMcfMabQ5Fn6eASfW/Yj/85kppKUGSQNBk/JSeuUGgSkOVeh6ixtWwJ6+fg==" saltValue="IBXJ9LtHBFKOaxuf868nJ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pane ySplit="2" topLeftCell="A3" activePane="bottomLeft" state="frozen"/>
      <selection pane="bottomLeft" activeCell="C4" sqref="C4:H4"/>
    </sheetView>
  </sheetViews>
  <sheetFormatPr baseColWidth="10" defaultRowHeight="11.25" x14ac:dyDescent="0.2"/>
  <cols>
    <col min="1" max="1" width="9.1640625" style="1" customWidth="1"/>
    <col min="2" max="2" width="72.83203125" style="1" customWidth="1"/>
    <col min="3" max="8" width="18.33203125" style="1" customWidth="1"/>
    <col min="9" max="16384" width="12" style="1"/>
  </cols>
  <sheetData>
    <row r="1" spans="1:8" ht="50.1" customHeight="1" x14ac:dyDescent="0.2">
      <c r="A1" s="133" t="s">
        <v>276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46" t="s">
        <v>2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4">
        <v>900001</v>
      </c>
      <c r="B3" s="3" t="s">
        <v>12</v>
      </c>
      <c r="C3" s="103">
        <v>46847290</v>
      </c>
      <c r="D3" s="103">
        <v>-1144793.92</v>
      </c>
      <c r="E3" s="103">
        <v>45702496.079999998</v>
      </c>
      <c r="F3" s="103">
        <v>34797025.079999998</v>
      </c>
      <c r="G3" s="103">
        <v>34797025.079999998</v>
      </c>
      <c r="H3" s="103">
        <v>10905471</v>
      </c>
    </row>
    <row r="4" spans="1:8" ht="12.75" x14ac:dyDescent="0.2">
      <c r="A4" s="98"/>
      <c r="B4" s="99" t="s">
        <v>278</v>
      </c>
      <c r="C4" s="104">
        <v>46847290</v>
      </c>
      <c r="D4" s="104">
        <v>-1144793.92</v>
      </c>
      <c r="E4" s="104">
        <v>45702496.079999998</v>
      </c>
      <c r="F4" s="104">
        <v>34797025.079999998</v>
      </c>
      <c r="G4" s="104">
        <v>34797025.079999998</v>
      </c>
      <c r="H4" s="104">
        <v>10905471</v>
      </c>
    </row>
    <row r="5" spans="1:8" ht="12.75" x14ac:dyDescent="0.2">
      <c r="A5" s="98"/>
      <c r="B5" s="100" t="s">
        <v>279</v>
      </c>
      <c r="C5" s="104">
        <v>46847290</v>
      </c>
      <c r="D5" s="104">
        <v>-1144793.92</v>
      </c>
      <c r="E5" s="104">
        <v>45702496.079999998</v>
      </c>
      <c r="F5" s="104">
        <v>34797025.079999998</v>
      </c>
      <c r="G5" s="104">
        <v>34797025.079999998</v>
      </c>
      <c r="H5" s="104">
        <v>10905471</v>
      </c>
    </row>
    <row r="6" spans="1:8" ht="12.75" x14ac:dyDescent="0.2">
      <c r="A6" s="98"/>
      <c r="B6" s="100" t="s">
        <v>280</v>
      </c>
      <c r="C6" s="104">
        <v>46847290</v>
      </c>
      <c r="D6" s="104">
        <v>-1144793.92</v>
      </c>
      <c r="E6" s="104">
        <v>45702496.079999998</v>
      </c>
      <c r="F6" s="104">
        <v>34797025.079999998</v>
      </c>
      <c r="G6" s="104">
        <v>34797025.079999998</v>
      </c>
      <c r="H6" s="104">
        <v>10905471</v>
      </c>
    </row>
    <row r="7" spans="1:8" ht="12.75" x14ac:dyDescent="0.2">
      <c r="A7" s="98"/>
      <c r="B7" s="100" t="s">
        <v>281</v>
      </c>
      <c r="C7" s="104">
        <v>46847290</v>
      </c>
      <c r="D7" s="104">
        <v>-1144793.92</v>
      </c>
      <c r="E7" s="104">
        <v>45702496.079999998</v>
      </c>
      <c r="F7" s="104">
        <v>34797025.079999998</v>
      </c>
      <c r="G7" s="104">
        <v>34797025.079999998</v>
      </c>
      <c r="H7" s="104">
        <v>10905471</v>
      </c>
    </row>
    <row r="8" spans="1:8" ht="12.75" x14ac:dyDescent="0.2">
      <c r="A8" s="98"/>
      <c r="B8" s="100" t="s">
        <v>282</v>
      </c>
      <c r="C8" s="104">
        <v>46847290</v>
      </c>
      <c r="D8" s="104">
        <v>-1144793.92</v>
      </c>
      <c r="E8" s="104">
        <v>45702496.079999998</v>
      </c>
      <c r="F8" s="104">
        <v>34797025.079999998</v>
      </c>
      <c r="G8" s="104">
        <v>34797025.079999998</v>
      </c>
      <c r="H8" s="104">
        <v>10905471</v>
      </c>
    </row>
    <row r="9" spans="1:8" ht="12.75" x14ac:dyDescent="0.2">
      <c r="A9" s="101" t="s">
        <v>283</v>
      </c>
      <c r="B9" s="102" t="s">
        <v>284</v>
      </c>
      <c r="C9" s="105">
        <v>46847290</v>
      </c>
      <c r="D9" s="105">
        <v>-1144793.92</v>
      </c>
      <c r="E9" s="105">
        <v>45702496.079999998</v>
      </c>
      <c r="F9" s="105">
        <v>34797025.079999998</v>
      </c>
      <c r="G9" s="105">
        <v>34797025.079999998</v>
      </c>
      <c r="H9" s="105">
        <v>10905471</v>
      </c>
    </row>
  </sheetData>
  <sheetProtection formatCells="0" formatColumns="0" formatRows="0" insertRows="0" deleteRows="0" autoFilter="0"/>
  <protectedRanges>
    <protectedRange sqref="C3:H3" name="Rango1_2"/>
  </protectedRanges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zoomScale="120" zoomScaleNormal="120" zoomScaleSheetLayoutView="100" workbookViewId="0">
      <selection activeCell="A15" sqref="A15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147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135</v>
      </c>
    </row>
    <row r="12" spans="1:1" x14ac:dyDescent="0.2">
      <c r="A12" s="48" t="s">
        <v>136</v>
      </c>
    </row>
    <row r="13" spans="1:1" x14ac:dyDescent="0.2">
      <c r="A13" s="48"/>
    </row>
    <row r="14" spans="1:1" x14ac:dyDescent="0.2">
      <c r="A14" s="33" t="s">
        <v>134</v>
      </c>
    </row>
    <row r="15" spans="1:1" ht="39.950000000000003" customHeight="1" x14ac:dyDescent="0.2">
      <c r="A15" s="49" t="s">
        <v>140</v>
      </c>
    </row>
  </sheetData>
  <sheetProtection algorithmName="SHA-512" hashValue="Ed/+sbL26FrXCoclughsmY3s2JOKLIAg+GlFUsIZ9PDRgyBWmyBp8RVTSlmIJ6RnNZkWqLFFPVsKREO6BuiyCw==" saltValue="rLXftH5A3dkXOsde+2TQNQ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1.25" x14ac:dyDescent="0.2"/>
  <cols>
    <col min="1" max="1" width="9.1640625" style="30" customWidth="1"/>
    <col min="2" max="2" width="91.6640625" style="30" customWidth="1"/>
    <col min="3" max="8" width="18.33203125" style="30" customWidth="1"/>
    <col min="9" max="16384" width="12" style="30"/>
  </cols>
  <sheetData>
    <row r="1" spans="1:8" ht="50.1" customHeight="1" x14ac:dyDescent="0.2">
      <c r="A1" s="133" t="s">
        <v>175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46" t="s">
        <v>31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7">
        <v>900001</v>
      </c>
      <c r="B3" s="8" t="s">
        <v>12</v>
      </c>
      <c r="C3" s="9">
        <f t="shared" ref="C3:H3" si="0">C4+C9</f>
        <v>0</v>
      </c>
      <c r="D3" s="9">
        <f t="shared" si="0"/>
        <v>0</v>
      </c>
      <c r="E3" s="9">
        <f t="shared" si="0"/>
        <v>0</v>
      </c>
      <c r="F3" s="9">
        <f t="shared" si="0"/>
        <v>0</v>
      </c>
      <c r="G3" s="9">
        <f t="shared" si="0"/>
        <v>0</v>
      </c>
      <c r="H3" s="10">
        <f t="shared" si="0"/>
        <v>0</v>
      </c>
    </row>
    <row r="4" spans="1:8" x14ac:dyDescent="0.2">
      <c r="A4" s="22">
        <v>21110</v>
      </c>
      <c r="B4" s="23" t="s">
        <v>57</v>
      </c>
      <c r="C4" s="16">
        <f t="shared" ref="C4:H4" si="1">SUM(C5:C8)</f>
        <v>0</v>
      </c>
      <c r="D4" s="16">
        <f t="shared" si="1"/>
        <v>0</v>
      </c>
      <c r="E4" s="16">
        <f t="shared" si="1"/>
        <v>0</v>
      </c>
      <c r="F4" s="16">
        <f t="shared" si="1"/>
        <v>0</v>
      </c>
      <c r="G4" s="16">
        <f t="shared" si="1"/>
        <v>0</v>
      </c>
      <c r="H4" s="17">
        <f t="shared" si="1"/>
        <v>0</v>
      </c>
    </row>
    <row r="5" spans="1:8" x14ac:dyDescent="0.2">
      <c r="A5" s="22">
        <v>21111</v>
      </c>
      <c r="B5" s="24" t="s">
        <v>23</v>
      </c>
      <c r="C5" s="18"/>
      <c r="D5" s="18"/>
      <c r="E5" s="18"/>
      <c r="F5" s="18"/>
      <c r="G5" s="18"/>
      <c r="H5" s="19"/>
    </row>
    <row r="6" spans="1:8" x14ac:dyDescent="0.2">
      <c r="A6" s="22">
        <v>21112</v>
      </c>
      <c r="B6" s="24" t="s">
        <v>24</v>
      </c>
      <c r="C6" s="18"/>
      <c r="D6" s="18"/>
      <c r="E6" s="18"/>
      <c r="F6" s="18"/>
      <c r="G6" s="18"/>
      <c r="H6" s="19"/>
    </row>
    <row r="7" spans="1:8" x14ac:dyDescent="0.2">
      <c r="A7" s="22">
        <v>21113</v>
      </c>
      <c r="B7" s="24" t="s">
        <v>25</v>
      </c>
      <c r="C7" s="18"/>
      <c r="D7" s="18"/>
      <c r="E7" s="18"/>
      <c r="F7" s="18"/>
      <c r="G7" s="18"/>
      <c r="H7" s="19"/>
    </row>
    <row r="8" spans="1:8" x14ac:dyDescent="0.2">
      <c r="A8" s="22">
        <v>21114</v>
      </c>
      <c r="B8" s="24" t="s">
        <v>26</v>
      </c>
      <c r="C8" s="18"/>
      <c r="D8" s="18"/>
      <c r="E8" s="18"/>
      <c r="F8" s="18"/>
      <c r="G8" s="18"/>
      <c r="H8" s="19"/>
    </row>
    <row r="9" spans="1:8" x14ac:dyDescent="0.2">
      <c r="A9" s="27">
        <v>900002</v>
      </c>
      <c r="B9" s="23" t="s">
        <v>44</v>
      </c>
      <c r="C9" s="16">
        <f t="shared" ref="C9:H9" si="2">SUM(C10:C16)</f>
        <v>0</v>
      </c>
      <c r="D9" s="16">
        <f t="shared" si="2"/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7">
        <f t="shared" si="2"/>
        <v>0</v>
      </c>
    </row>
    <row r="10" spans="1:8" x14ac:dyDescent="0.2">
      <c r="A10" s="22">
        <v>21120</v>
      </c>
      <c r="B10" s="24" t="s">
        <v>28</v>
      </c>
      <c r="C10" s="18"/>
      <c r="D10" s="18"/>
      <c r="E10" s="18"/>
      <c r="F10" s="18"/>
      <c r="G10" s="18"/>
      <c r="H10" s="19"/>
    </row>
    <row r="11" spans="1:8" x14ac:dyDescent="0.2">
      <c r="A11" s="22">
        <v>21130</v>
      </c>
      <c r="B11" s="24" t="s">
        <v>27</v>
      </c>
      <c r="C11" s="18"/>
      <c r="D11" s="18"/>
      <c r="E11" s="18"/>
      <c r="F11" s="18"/>
      <c r="G11" s="18"/>
      <c r="H11" s="19"/>
    </row>
    <row r="12" spans="1:8" x14ac:dyDescent="0.2">
      <c r="A12" s="22">
        <v>21210</v>
      </c>
      <c r="B12" s="24" t="s">
        <v>29</v>
      </c>
      <c r="C12" s="18"/>
      <c r="D12" s="18"/>
      <c r="E12" s="18"/>
      <c r="F12" s="18"/>
      <c r="G12" s="18"/>
      <c r="H12" s="19"/>
    </row>
    <row r="13" spans="1:8" x14ac:dyDescent="0.2">
      <c r="A13" s="22">
        <v>21220</v>
      </c>
      <c r="B13" s="24" t="s">
        <v>42</v>
      </c>
      <c r="C13" s="18"/>
      <c r="D13" s="18"/>
      <c r="E13" s="18"/>
      <c r="F13" s="18"/>
      <c r="G13" s="18"/>
      <c r="H13" s="19"/>
    </row>
    <row r="14" spans="1:8" x14ac:dyDescent="0.2">
      <c r="A14" s="22">
        <v>22200</v>
      </c>
      <c r="B14" s="24" t="s">
        <v>43</v>
      </c>
      <c r="C14" s="18"/>
      <c r="D14" s="18"/>
      <c r="E14" s="18"/>
      <c r="F14" s="18"/>
      <c r="G14" s="18"/>
      <c r="H14" s="19"/>
    </row>
    <row r="15" spans="1:8" x14ac:dyDescent="0.2">
      <c r="A15" s="28">
        <v>22300</v>
      </c>
      <c r="B15" s="29" t="s">
        <v>58</v>
      </c>
      <c r="C15" s="18"/>
      <c r="D15" s="18"/>
      <c r="E15" s="18"/>
      <c r="F15" s="18"/>
      <c r="G15" s="18"/>
      <c r="H15" s="19"/>
    </row>
    <row r="16" spans="1:8" x14ac:dyDescent="0.2">
      <c r="A16" s="25">
        <v>22400</v>
      </c>
      <c r="B16" s="26" t="s">
        <v>30</v>
      </c>
      <c r="C16" s="20"/>
      <c r="D16" s="20"/>
      <c r="E16" s="20"/>
      <c r="F16" s="20"/>
      <c r="G16" s="20"/>
      <c r="H16" s="21"/>
    </row>
  </sheetData>
  <sheetProtection algorithmName="SHA-512" hashValue="3DIGnf0zLMukLm28ggN9f3ojUMDzExBzgO+xu3ORXam52Vey/OODKzpfR3c/ufg4PwsWCqSaU2m91JchrgxyCg==" saltValue="VfPo9H7Jt2F59acbp+0TYw==" spinCount="100000" sheet="1" objects="1" scenarios="1" formatCells="0" formatColumns="0" formatRows="0" insertRows="0" deleteRows="0" autoFilter="0"/>
  <protectedRanges>
    <protectedRange sqref="C3:H3" name="Rango1_2"/>
  </protectedRanges>
  <mergeCells count="1">
    <mergeCell ref="A1:H1"/>
  </mergeCells>
  <pageMargins left="0.7" right="0.7" top="0.75" bottom="0.75" header="0.3" footer="0.3"/>
  <ignoredErrors>
    <ignoredError sqref="C3:D3 E5:E8 E4 E9 E3 D4 C5:D8 C4 C9:D9 G5:H8 G4:H4 G9:H9 G3:H3 F5:F8 F4 F9 F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EAEPE</vt:lpstr>
      <vt:lpstr>Instructivo_EAEPE</vt:lpstr>
      <vt:lpstr>COG</vt:lpstr>
      <vt:lpstr>Instructivo_COG</vt:lpstr>
      <vt:lpstr>CTG</vt:lpstr>
      <vt:lpstr>Instructivo_CTG</vt:lpstr>
      <vt:lpstr>CA_Ente_Público</vt:lpstr>
      <vt:lpstr>Instructivo_CA_Ente_Público</vt:lpstr>
      <vt:lpstr>CA_Ejecutivo_Estatal</vt:lpstr>
      <vt:lpstr>Instructivo_CA_Ejecutivo_Estata</vt:lpstr>
      <vt:lpstr>CA_Ayuntamiento</vt:lpstr>
      <vt:lpstr>Instructivo_CA_Ayuntamiento</vt:lpstr>
      <vt:lpstr>CFG</vt:lpstr>
      <vt:lpstr>Instructivo_CFG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2018-02-07T21:08:20Z</cp:lastPrinted>
  <dcterms:created xsi:type="dcterms:W3CDTF">2014-02-10T03:37:14Z</dcterms:created>
  <dcterms:modified xsi:type="dcterms:W3CDTF">2018-02-07T21:09:08Z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