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5600" windowHeight="8250" firstSheet="1" activeTab="1"/>
  </bookViews>
  <sheets>
    <sheet name="Hoja1" sheetId="14" state="hidden" r:id="rId1"/>
    <sheet name="EAEPE" sheetId="1" r:id="rId2"/>
    <sheet name="COG" sheetId="6" r:id="rId3"/>
    <sheet name="CTG" sheetId="8" r:id="rId4"/>
    <sheet name="CFG" sheetId="5" r:id="rId5"/>
    <sheet name="CA_Ayuntamiento" sheetId="12" r:id="rId6"/>
    <sheet name="CA_Ejecutivo_Estatal" sheetId="10" r:id="rId7"/>
    <sheet name="CA_No_Central" sheetId="4" r:id="rId8"/>
  </sheets>
  <definedNames>
    <definedName name="_xlnm._FilterDatabase" localSheetId="4" hidden="1">CFG!$A$2:$H$35</definedName>
    <definedName name="_xlnm._FilterDatabase" localSheetId="2" hidden="1">COG!$A$2:$H$75</definedName>
  </definedNames>
  <calcPr calcId="144525"/>
</workbook>
</file>

<file path=xl/calcChain.xml><?xml version="1.0" encoding="utf-8"?>
<calcChain xmlns="http://schemas.openxmlformats.org/spreadsheetml/2006/main">
  <c r="H3" i="4" l="1"/>
  <c r="G3" i="4"/>
  <c r="F3" i="4"/>
  <c r="E3" i="4"/>
  <c r="D3" i="4"/>
  <c r="C3" i="4"/>
  <c r="G9" i="4"/>
  <c r="F9" i="4"/>
  <c r="H9" i="4" s="1"/>
  <c r="H8" i="4" s="1"/>
  <c r="H7" i="4" s="1"/>
  <c r="H6" i="4" s="1"/>
  <c r="H5" i="4" s="1"/>
  <c r="H4" i="4" s="1"/>
  <c r="G8" i="4"/>
  <c r="F8" i="4"/>
  <c r="E8" i="4"/>
  <c r="D8" i="4"/>
  <c r="C8" i="4"/>
  <c r="G7" i="4"/>
  <c r="F7" i="4"/>
  <c r="E7" i="4"/>
  <c r="D7" i="4"/>
  <c r="C7" i="4"/>
  <c r="G6" i="4"/>
  <c r="F6" i="4"/>
  <c r="E6" i="4"/>
  <c r="D6" i="4"/>
  <c r="C6" i="4"/>
  <c r="G5" i="4"/>
  <c r="F5" i="4"/>
  <c r="E5" i="4"/>
  <c r="D5" i="4"/>
  <c r="C5" i="4"/>
  <c r="G4" i="4"/>
  <c r="F4" i="4"/>
  <c r="E4" i="4"/>
  <c r="D4" i="4"/>
  <c r="C4" i="4"/>
  <c r="G15" i="5"/>
  <c r="F15" i="5"/>
  <c r="H15" i="5" s="1"/>
  <c r="H13" i="5" s="1"/>
  <c r="H3" i="5" s="1"/>
  <c r="G13" i="5"/>
  <c r="E13" i="5"/>
  <c r="D13" i="5"/>
  <c r="C13" i="5"/>
  <c r="G3" i="5"/>
  <c r="E3" i="5"/>
  <c r="D3" i="5"/>
  <c r="C3" i="5"/>
  <c r="G31" i="6"/>
  <c r="F31" i="6"/>
  <c r="H31" i="6" s="1"/>
  <c r="H22" i="6"/>
  <c r="G22" i="6"/>
  <c r="F22" i="6"/>
  <c r="G3" i="6"/>
  <c r="F3" i="6"/>
  <c r="H3" i="6" s="1"/>
  <c r="H3" i="1"/>
  <c r="O88" i="1"/>
  <c r="N88" i="1"/>
  <c r="M88" i="1"/>
  <c r="L88" i="1"/>
  <c r="K88" i="1"/>
  <c r="O29" i="1"/>
  <c r="N29" i="1"/>
  <c r="M29" i="1"/>
  <c r="L29" i="1"/>
  <c r="K29" i="1"/>
  <c r="J29" i="1"/>
  <c r="I29" i="1"/>
  <c r="H29" i="1"/>
  <c r="O28" i="1"/>
  <c r="N28" i="1"/>
  <c r="M28" i="1"/>
  <c r="L28" i="1"/>
  <c r="K28" i="1"/>
  <c r="J28" i="1"/>
  <c r="I28" i="1"/>
  <c r="H28" i="1"/>
  <c r="O27" i="1"/>
  <c r="N27" i="1"/>
  <c r="M27" i="1"/>
  <c r="L27" i="1"/>
  <c r="K27" i="1"/>
  <c r="J27" i="1"/>
  <c r="I27" i="1"/>
  <c r="H27" i="1"/>
  <c r="O5" i="1"/>
  <c r="N5" i="1"/>
  <c r="M5" i="1"/>
  <c r="L5" i="1"/>
  <c r="K5" i="1"/>
  <c r="J5" i="1"/>
  <c r="I5" i="1"/>
  <c r="H5" i="1"/>
  <c r="O4" i="1"/>
  <c r="N4" i="1"/>
  <c r="M4" i="1"/>
  <c r="L4" i="1"/>
  <c r="K4" i="1"/>
  <c r="J4" i="1"/>
  <c r="I4" i="1"/>
  <c r="H4" i="1"/>
  <c r="O3" i="1"/>
  <c r="N3" i="1"/>
  <c r="M3" i="1"/>
  <c r="L3" i="1"/>
  <c r="K3" i="1"/>
  <c r="J3" i="1"/>
  <c r="I3" i="1"/>
  <c r="F106" i="1"/>
  <c r="F104" i="1"/>
  <c r="F100" i="1"/>
  <c r="F99" i="1"/>
  <c r="F98" i="1"/>
  <c r="F96" i="1"/>
  <c r="F95" i="1"/>
  <c r="F94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0" i="1"/>
  <c r="F9" i="1"/>
  <c r="F13" i="5" l="1"/>
  <c r="F3" i="5" s="1"/>
  <c r="D9" i="10" l="1"/>
  <c r="C9" i="10"/>
  <c r="C3" i="10" s="1"/>
  <c r="C4" i="10"/>
  <c r="C4" i="12"/>
  <c r="C3" i="12"/>
  <c r="C6" i="12"/>
  <c r="H4" i="12"/>
  <c r="G4" i="12"/>
  <c r="F4" i="12"/>
  <c r="E4" i="12"/>
  <c r="E3" i="12" s="1"/>
  <c r="D4" i="12"/>
  <c r="H6" i="12"/>
  <c r="G6" i="12"/>
  <c r="F6" i="12"/>
  <c r="F3" i="12" s="1"/>
  <c r="E6" i="12"/>
  <c r="D6" i="12"/>
  <c r="D3" i="12"/>
  <c r="H9" i="10"/>
  <c r="H3" i="10" s="1"/>
  <c r="G9" i="10"/>
  <c r="F9" i="10"/>
  <c r="E9" i="10"/>
  <c r="E3" i="10"/>
  <c r="H4" i="10"/>
  <c r="G4" i="10"/>
  <c r="G3" i="10" s="1"/>
  <c r="F4" i="10"/>
  <c r="F3" i="10" s="1"/>
  <c r="E4" i="10"/>
  <c r="D4" i="10"/>
  <c r="D3" i="10" s="1"/>
  <c r="G3" i="12"/>
  <c r="H3" i="12"/>
</calcChain>
</file>

<file path=xl/sharedStrings.xml><?xml version="1.0" encoding="utf-8"?>
<sst xmlns="http://schemas.openxmlformats.org/spreadsheetml/2006/main" count="328" uniqueCount="249">
  <si>
    <t>CFG</t>
  </si>
  <si>
    <t>CP</t>
  </si>
  <si>
    <t>CA-UR</t>
  </si>
  <si>
    <t>COG</t>
  </si>
  <si>
    <t>CONCEPTO</t>
  </si>
  <si>
    <t>APROBADO</t>
  </si>
  <si>
    <t>MODIFICADO</t>
  </si>
  <si>
    <t>COMPROMETIDO</t>
  </si>
  <si>
    <t>DEVENGADO</t>
  </si>
  <si>
    <t>EJERCIDO</t>
  </si>
  <si>
    <t>PAGADO</t>
  </si>
  <si>
    <t>SUBEJERCICIO</t>
  </si>
  <si>
    <t>PRESUPUESTO DE EGRESOS</t>
  </si>
  <si>
    <t>CFF</t>
  </si>
  <si>
    <t>Gasto Corriente</t>
  </si>
  <si>
    <t>Gasto de Capital</t>
  </si>
  <si>
    <t>CTG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</si>
  <si>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</si>
  <si>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</si>
  <si>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</si>
  <si>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</si>
  <si>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</si>
  <si>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</si>
  <si>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</si>
  <si>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</si>
  <si>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</si>
  <si>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Órganos Autónomos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</si>
  <si>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</si>
  <si>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</si>
  <si>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</si>
  <si>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</si>
  <si>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CA</t>
  </si>
  <si>
    <t>Gobierno</t>
  </si>
  <si>
    <t>Legislacion</t>
  </si>
  <si>
    <t>Justicia</t>
  </si>
  <si>
    <t>Seguridad Nacional</t>
  </si>
  <si>
    <t>Otros Servicios Generales</t>
  </si>
  <si>
    <t>Desarrollo Social</t>
  </si>
  <si>
    <t>Proteccion Ambiental</t>
  </si>
  <si>
    <t>Salud</t>
  </si>
  <si>
    <t>Educacion</t>
  </si>
  <si>
    <t>Proteccion Social</t>
  </si>
  <si>
    <t>Desarrollo Economico</t>
  </si>
  <si>
    <t>Transporte</t>
  </si>
  <si>
    <t>Coordinacion de la Politica de Gobierno</t>
  </si>
  <si>
    <t>Transacciones de la Deuda Publica / Costo Financiero de la Deuda</t>
  </si>
  <si>
    <t>Asuntos Financieros y Hacendarios</t>
  </si>
  <si>
    <t>Asuntos de Orden Publico y de Seguridad Interior</t>
  </si>
  <si>
    <t>Recreacion, Cultura y Otras Manifestaciones Sociales</t>
  </si>
  <si>
    <t>Agropecuaria, Silvicultura, Pesca y Caza</t>
  </si>
  <si>
    <t>Mineria, Manufacturas y Construccion</t>
  </si>
  <si>
    <t>Transferencias, Participaciones y Aportaciones Entre Diferentes Niveles y Ordenes de Gobierno</t>
  </si>
  <si>
    <t>Ciencia, Tecnologia e Innovacion</t>
  </si>
  <si>
    <t>Fideicomisos Empresariales No Financieros con Participación Estatal Mayoritaria</t>
  </si>
  <si>
    <t>Entidades Paraestatales Empresariales Financieras Monetarias con Participación Estatal Mayoritaria</t>
  </si>
  <si>
    <t>Sector Paraestatal de Gobierno</t>
  </si>
  <si>
    <t>Entidades Paramunicipales Empresariales No Financieras con Participación Estatal Mayoritaria</t>
  </si>
  <si>
    <t>Fideicomisos Paramunicipales Empresariales No Financieros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</si>
  <si>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</si>
  <si>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</si>
  <si>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</si>
  <si>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</si>
  <si>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</si>
  <si>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</si>
  <si>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Entidades Paramunicipales Empresariales Financieras Monetarias con Participación Estatal Mayoritaria</t>
  </si>
  <si>
    <t>Entidades Paraestatales Empresariales Financieras No Monetarias con Participación Estatal Mayoritaria</t>
  </si>
  <si>
    <t>Órgano Ejecutivo Municipal (Ayuntamiento)</t>
  </si>
  <si>
    <t>Total Gobierno General Municipal</t>
  </si>
  <si>
    <t>Total Gobierno General Estatal</t>
  </si>
  <si>
    <t>Entidades Paraestatales Finanacieras No Monetarias con Participacion Estatal Mayoritaria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</si>
  <si>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</si>
  <si>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</si>
  <si>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</si>
  <si>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</si>
  <si>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</si>
  <si>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</si>
  <si>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</si>
  <si>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</si>
  <si>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</si>
  <si>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</si>
  <si>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</si>
  <si>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</si>
  <si>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</si>
  <si>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</si>
  <si>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</si>
  <si>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</si>
  <si>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</si>
  <si>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</si>
  <si>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</si>
  <si>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</si>
  <si>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</si>
  <si>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</si>
  <si>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</si>
  <si>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</si>
  <si>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</si>
  <si>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</si>
  <si>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</si>
  <si>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</si>
  <si>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</si>
  <si>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</si>
  <si>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</si>
  <si>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</si>
  <si>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</si>
  <si>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</si>
  <si>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</si>
  <si>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</si>
  <si>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</si>
  <si>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</si>
  <si>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</si>
  <si>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</si>
  <si>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</si>
  <si>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</si>
  <si>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</si>
  <si>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</si>
  <si>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</si>
  <si>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</si>
  <si>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</si>
  <si>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</si>
  <si>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</si>
  <si>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</si>
  <si>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</si>
  <si>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</si>
  <si>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</si>
  <si>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</si>
  <si>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</si>
  <si>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</si>
  <si>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</si>
  <si>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</si>
  <si>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</si>
  <si>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</si>
  <si>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</si>
  <si>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</si>
  <si>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</si>
  <si>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</si>
  <si>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</si>
  <si>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</si>
  <si>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</si>
  <si>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</si>
  <si>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</si>
  <si>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</si>
  <si>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INVERSIÓN PÚBLICA</t>
  </si>
  <si>
    <t>DEUDA PÚBLICA</t>
  </si>
  <si>
    <t>AMPLIACIONES / REDUCCIONES</t>
  </si>
  <si>
    <t>Pensiones y Jubilaciones</t>
  </si>
  <si>
    <t>Nombre del ente público
ESTADO ANALÍTICO DEL EJERCICIO DEL PRESUPUESTO DE EGRESOS CLASIFICACIÓN ADMINISTRATIVA
DEL 1 DE ENERO AL XXX DE 2016</t>
  </si>
  <si>
    <t>@se6#16</t>
  </si>
  <si>
    <t>Bajo protesta de decir verdad declaramos que los Estados Financieros y sus notas, son razonablemente correctos y son responsabilidad del emisor.</t>
  </si>
  <si>
    <t>2.2.3</t>
  </si>
  <si>
    <t>*****  2.2.3  ABASTECIMIENTO DE AGUA</t>
  </si>
  <si>
    <t>E001</t>
  </si>
  <si>
    <t>****   E0001  SMAPAM</t>
  </si>
  <si>
    <t>***    41506  Recurso Propio 2015</t>
  </si>
  <si>
    <t>31120-8101</t>
  </si>
  <si>
    <t>**     31120-8101  SMAPAM</t>
  </si>
  <si>
    <t>*      1 Corriente</t>
  </si>
  <si>
    <t xml:space="preserve">       3111  Servicio de energía eléctrica</t>
  </si>
  <si>
    <t xml:space="preserve">       4158  Transf Participacio</t>
  </si>
  <si>
    <t>*      2 Capital</t>
  </si>
  <si>
    <t xml:space="preserve">       5111  Muebles de oficina y estantería</t>
  </si>
  <si>
    <t xml:space="preserve">       5151  Computadoras y equipo periférico</t>
  </si>
  <si>
    <t xml:space="preserve">       5191  Otros mobiliarios</t>
  </si>
  <si>
    <t xml:space="preserve">       5231  Camaras fotograficas y de video</t>
  </si>
  <si>
    <t xml:space="preserve">       5311  Equso médico denta</t>
  </si>
  <si>
    <t xml:space="preserve">       5411  Automóviles y camiones</t>
  </si>
  <si>
    <t xml:space="preserve">       5491  Otro equipo de transporte</t>
  </si>
  <si>
    <t xml:space="preserve">       5621  Maquinaria y equipo industrial</t>
  </si>
  <si>
    <t xml:space="preserve">       5651  Eq Comunicación</t>
  </si>
  <si>
    <t xml:space="preserve">       5811  Terrenos</t>
  </si>
  <si>
    <t xml:space="preserve">       5911  Software</t>
  </si>
  <si>
    <t xml:space="preserve">       5971  Licencia informatica</t>
  </si>
  <si>
    <t xml:space="preserve">       6221  Edificación no habitacional</t>
  </si>
  <si>
    <t xml:space="preserve">       6231  Constr de obras</t>
  </si>
  <si>
    <t xml:space="preserve">       6311  Estudios e investigaciones</t>
  </si>
  <si>
    <t>***    41606  Recurso Propio 2016</t>
  </si>
  <si>
    <t xml:space="preserve">       1131  Sueldos Base</t>
  </si>
  <si>
    <t xml:space="preserve">       1132  Sueldos de Confianza</t>
  </si>
  <si>
    <t xml:space="preserve">       1312  Antigüedad</t>
  </si>
  <si>
    <t xml:space="preserve">       1321  Prima Vacacional</t>
  </si>
  <si>
    <t xml:space="preserve">       1322  Prima Dominical</t>
  </si>
  <si>
    <t xml:space="preserve">       1323  Gratificación de fin de año</t>
  </si>
  <si>
    <t xml:space="preserve">       1331  Remun Horas extra</t>
  </si>
  <si>
    <t xml:space="preserve">       1342  Compensaciones por servicios</t>
  </si>
  <si>
    <t xml:space="preserve">       1411  Aportaciones al ISSEG</t>
  </si>
  <si>
    <t xml:space="preserve">       1413  Aportaciones IMSS</t>
  </si>
  <si>
    <t xml:space="preserve">       1421  Aportaciones INFONAVIT</t>
  </si>
  <si>
    <t xml:space="preserve">       1431  Ahorro para el retiro</t>
  </si>
  <si>
    <t xml:space="preserve">       1441  Seguros</t>
  </si>
  <si>
    <t xml:space="preserve">       1522  Liquid por indem</t>
  </si>
  <si>
    <t xml:space="preserve">       1541  Prestaciones CGT</t>
  </si>
  <si>
    <t xml:space="preserve">       2111  Materiales y útiles de oficina</t>
  </si>
  <si>
    <t xml:space="preserve">       2121  Maty útiles impresi</t>
  </si>
  <si>
    <t xml:space="preserve">       2161  Material de limpieza</t>
  </si>
  <si>
    <t xml:space="preserve">       2212  Prod Alimen instal</t>
  </si>
  <si>
    <t xml:space="preserve">       2491  Materiales diversos</t>
  </si>
  <si>
    <t xml:space="preserve">       2531  Medicinas y prod far</t>
  </si>
  <si>
    <t xml:space="preserve">       2551  Mat Acc y sum Lab</t>
  </si>
  <si>
    <t xml:space="preserve">       2612  Combus p Serv pub</t>
  </si>
  <si>
    <t xml:space="preserve">       2711  Vestuario y uniformes</t>
  </si>
  <si>
    <t xml:space="preserve">       2722  Prendas de protección personal</t>
  </si>
  <si>
    <t xml:space="preserve">       2911  Herramientas menores</t>
  </si>
  <si>
    <t xml:space="preserve">       2941  Ref Eq Cómputo</t>
  </si>
  <si>
    <t xml:space="preserve">       2981  Ref Otros Equipos</t>
  </si>
  <si>
    <t xml:space="preserve">       3131  Servicio de agua</t>
  </si>
  <si>
    <t xml:space="preserve">       3141  Servicio telefonía tradicional</t>
  </si>
  <si>
    <t xml:space="preserve">       3151  Servicio telefonía celular</t>
  </si>
  <si>
    <t xml:space="preserve">       3181  Servicio postal</t>
  </si>
  <si>
    <t xml:space="preserve">       3192  Contratación de otros servicios</t>
  </si>
  <si>
    <t xml:space="preserve">       3311  Servicios legales</t>
  </si>
  <si>
    <t xml:space="preserve">       3314  Otros servicios relacionados</t>
  </si>
  <si>
    <t xml:space="preserve">       3332  Serv Procesos</t>
  </si>
  <si>
    <t xml:space="preserve">       3341  Servicios de capacitación</t>
  </si>
  <si>
    <t xml:space="preserve">       3353  Serv Estadísticos</t>
  </si>
  <si>
    <t xml:space="preserve">       3411  Serv Financieros</t>
  </si>
  <si>
    <t xml:space="preserve">       3451  Seguro de bienes patrimoniales</t>
  </si>
  <si>
    <t xml:space="preserve">       3471  Fletes y maniobras</t>
  </si>
  <si>
    <t xml:space="preserve">       3511  Cons y mantto Inm</t>
  </si>
  <si>
    <t xml:space="preserve">       3521  Instal Mobil Adm</t>
  </si>
  <si>
    <t xml:space="preserve">       3531  Instal BInformat</t>
  </si>
  <si>
    <t xml:space="preserve">       3551  Mantto Vehíc</t>
  </si>
  <si>
    <t xml:space="preserve">       3571  Instal Maqy otros</t>
  </si>
  <si>
    <t xml:space="preserve">       3581  Serv Limpieza</t>
  </si>
  <si>
    <t xml:space="preserve">       3591  Serv Jardinería</t>
  </si>
  <si>
    <t xml:space="preserve">       3612  Impresión Pub ofic</t>
  </si>
  <si>
    <t xml:space="preserve">       3613  Espectáculos culturales</t>
  </si>
  <si>
    <t xml:space="preserve">       3651  Serv Industria fílm</t>
  </si>
  <si>
    <t xml:space="preserve">       3721  Pasajes terr Nac</t>
  </si>
  <si>
    <t xml:space="preserve">       3751  Viáticos nacionales</t>
  </si>
  <si>
    <t xml:space="preserve">       3812  Gto CeremTitulares</t>
  </si>
  <si>
    <t xml:space="preserve">       3821  Gto Orden Social</t>
  </si>
  <si>
    <t xml:space="preserve">       3831  Congresos y convenciones</t>
  </si>
  <si>
    <t xml:space="preserve">       3921  Otros impuestos y derechos</t>
  </si>
  <si>
    <t xml:space="preserve">       3951  Penas multas acc</t>
  </si>
  <si>
    <t xml:space="preserve">       3981  Impuesto sobre nóminas</t>
  </si>
  <si>
    <t xml:space="preserve">       4451  Donativos Inst sin</t>
  </si>
  <si>
    <t>***    51603  Convenio Federal 2016</t>
  </si>
  <si>
    <t>***    61602  Convenio Estatal 2016</t>
  </si>
  <si>
    <t>SISTEMA MUNICIPAL DE AGUA POTABLE Y ALCANTARILLADO DE MOROLEON
ESTADO ANALÍTICO DEL EJERCICIO DEL PRESUPUESTO DE EGRESOS
DEL 1 DE ENERO AL 31 DE DICIEMBREDE 2016</t>
  </si>
  <si>
    <t>SISTEMA MUNICIPAL DE AGUA POTABLE Y ALCANTARILLADO DE MOROLEON
ESTADO ANALÍTICO DEL EJERCICIO DEL PRESUPUESTO DE EGRESOS CLASIFICACIÓN ECONÓMICA (POR TIPO DE GASTO)
DEL 1 DE ENERO AL 31 DE DICIEMBRE DE 2016</t>
  </si>
  <si>
    <t>SISTEMA MUNICIPAL DE AGUA POTABLE Y ALCANTARILLADO DE MOROLEON
ESTADO ANALÍTICO DEL EJERCICIO DEL PRESUPUESTO DE EGRESOS CLASIFICACIÓN FUNCIONAL (FINALIDAD Y FUNCIÓN)
DEL 1 DE ENERO AL 31 DE DICIEMBRE DE 2016</t>
  </si>
  <si>
    <t>SISTEMA MUNICIPAL DE AGUA POTABLE Y ALCANTARILLADO DE MOROLEON
ESTADO ANALÍTICO DEL EJERCICIO DEL PRESUPUESTO DE EGRESOS CLASIFICACIÓN ADMINISTRATIVA
DEL 1 DE ENERO AL 31 DE DICIEMBRE DE 2016</t>
  </si>
  <si>
    <t>*****  3     SECTOR PÚBLICO MUNICIPAL</t>
  </si>
  <si>
    <t>****   31    NO FINANCIERO</t>
  </si>
  <si>
    <t>***    311   GOBIERNO GENERAL MUNICIPAL</t>
  </si>
  <si>
    <t>**     3112  Entidades Paraestatales</t>
  </si>
  <si>
    <t>*      31120 Entidades Paraestatales</t>
  </si>
  <si>
    <t xml:space="preserve">       31120-8101  SMAPAM</t>
  </si>
  <si>
    <t>SISTEMA MUNICIPAL DE AGUA POTABLE Y ALCANTARILLADO DE MOROLEON
ESTADO ANALÍTICO DEL EJERCICIO DEL PRESUPUESTO DE EGRESOS POR OBJETO DEL GASTO (CAPÍTULO Y CONCEPTO)
DEL 1 DE ENERO AL 31 DE DICIEMBRE DE 2016</t>
  </si>
  <si>
    <t>___________________________________________</t>
  </si>
  <si>
    <t xml:space="preserve">PRESIDENTE DEL CONSEJO DIRECTIVO
LEM. MARCO EDUARDO VILLAGOMEZ GARCIA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</si>
</sst>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;\-#,##0.00;&quot; &quot;"/>
    <numFmt numFmtId="165" formatCode="#,##0.00_ ;\-#,##0.00\ "/>
    <numFmt numFmtId="166" formatCode="#,##0;\-#,##0;&quot; &quot;"/>
    <numFmt numFmtId="167" formatCode="_-[$€-2]* #,##0.00_-;\-[$€-2]* #,##0.00_-;_-[$€-2]* &quot;-&quot;??_-"/>
  </numFmts>
  <fonts count="17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b/>
      <sz val="8"/>
      <color theme="3"/>
      <name val="Arial"/>
      <family val="2"/>
    </font>
    <font>
      <sz val="9"/>
      <color theme="1"/>
      <name val="Calibri"/>
      <family val="2"/>
      <scheme val="minor"/>
    </font>
    <font>
      <sz val="6"/>
      <color theme="1"/>
      <name val="Arial"/>
      <family val="2"/>
    </font>
    <font>
      <sz val="6"/>
      <color theme="1"/>
      <name val="Calibri"/>
      <family val="2"/>
      <scheme val="minor"/>
    </font>
    <font>
      <b/>
      <sz val="9"/>
      <name val="Arial"/>
      <family val="2"/>
    </font>
    <font>
      <sz val="7"/>
      <color theme="1"/>
      <name val="Calibri"/>
      <family val="2"/>
      <scheme val="minor"/>
    </font>
    <font>
      <sz val="8"/>
      <color theme="1"/>
      <name val="Arial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2" fillId="0" borderId="0"/>
    <xf numFmtId="0" fontId="7" fillId="0" borderId="0"/>
    <xf numFmtId="0" fontId="1" fillId="0" borderId="0"/>
    <xf numFmtId="0" fontId="15" fillId="0" borderId="0"/>
    <xf numFmtId="167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0" fontId="15" fillId="0" borderId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7" fillId="0" borderId="0"/>
  </cellStyleXfs>
  <cellXfs count="85">
    <xf numFmtId="0" fontId="0" fillId="0" borderId="0" xfId="0"/>
    <xf numFmtId="0" fontId="0" fillId="0" borderId="0" xfId="0" applyProtection="1">
      <protection locked="0"/>
    </xf>
    <xf numFmtId="0" fontId="6" fillId="0" borderId="0" xfId="1" applyFont="1" applyBorder="1" applyAlignment="1" applyProtection="1">
      <alignment horizontal="center" vertical="top"/>
    </xf>
    <xf numFmtId="0" fontId="3" fillId="0" borderId="0" xfId="2" applyFont="1" applyFill="1" applyBorder="1" applyAlignment="1" applyProtection="1"/>
    <xf numFmtId="0" fontId="9" fillId="0" borderId="0" xfId="2" applyFont="1" applyFill="1" applyBorder="1" applyAlignment="1" applyProtection="1"/>
    <xf numFmtId="0" fontId="9" fillId="0" borderId="0" xfId="2" applyFont="1" applyFill="1" applyBorder="1" applyAlignment="1" applyProtection="1">
      <alignment horizontal="left"/>
    </xf>
    <xf numFmtId="0" fontId="6" fillId="0" borderId="1" xfId="1" applyFont="1" applyBorder="1" applyAlignment="1" applyProtection="1">
      <alignment horizontal="center" vertical="top"/>
      <protection hidden="1"/>
    </xf>
    <xf numFmtId="0" fontId="3" fillId="0" borderId="2" xfId="2" applyFont="1" applyFill="1" applyBorder="1" applyAlignment="1" applyProtection="1"/>
    <xf numFmtId="4" fontId="8" fillId="0" borderId="2" xfId="0" applyNumberFormat="1" applyFont="1" applyFill="1" applyBorder="1" applyAlignment="1" applyProtection="1">
      <alignment horizontal="right"/>
      <protection locked="0"/>
    </xf>
    <xf numFmtId="4" fontId="8" fillId="0" borderId="3" xfId="0" applyNumberFormat="1" applyFont="1" applyFill="1" applyBorder="1" applyAlignment="1" applyProtection="1">
      <alignment horizontal="right"/>
      <protection locked="0"/>
    </xf>
    <xf numFmtId="0" fontId="0" fillId="0" borderId="4" xfId="0" applyBorder="1" applyAlignment="1" applyProtection="1">
      <alignment horizontal="center"/>
    </xf>
    <xf numFmtId="0" fontId="0" fillId="0" borderId="0" xfId="0" applyBorder="1" applyProtection="1"/>
    <xf numFmtId="0" fontId="0" fillId="0" borderId="5" xfId="0" applyBorder="1" applyAlignment="1" applyProtection="1">
      <alignment horizontal="center"/>
    </xf>
    <xf numFmtId="0" fontId="0" fillId="0" borderId="6" xfId="0" applyBorder="1" applyProtection="1"/>
    <xf numFmtId="0" fontId="3" fillId="0" borderId="2" xfId="2" applyFont="1" applyFill="1" applyBorder="1" applyAlignment="1" applyProtection="1">
      <alignment wrapText="1"/>
    </xf>
    <xf numFmtId="4" fontId="8" fillId="0" borderId="0" xfId="0" applyNumberFormat="1" applyFont="1" applyBorder="1" applyProtection="1">
      <protection locked="0"/>
    </xf>
    <xf numFmtId="4" fontId="8" fillId="0" borderId="7" xfId="0" applyNumberFormat="1" applyFont="1" applyBorder="1" applyProtection="1">
      <protection locked="0"/>
    </xf>
    <xf numFmtId="4" fontId="0" fillId="0" borderId="0" xfId="0" applyNumberFormat="1" applyBorder="1" applyProtection="1">
      <protection locked="0"/>
    </xf>
    <xf numFmtId="4" fontId="0" fillId="0" borderId="7" xfId="0" applyNumberFormat="1" applyBorder="1" applyProtection="1">
      <protection locked="0"/>
    </xf>
    <xf numFmtId="4" fontId="0" fillId="0" borderId="6" xfId="0" applyNumberFormat="1" applyBorder="1" applyProtection="1">
      <protection locked="0"/>
    </xf>
    <xf numFmtId="4" fontId="0" fillId="0" borderId="8" xfId="0" applyNumberFormat="1" applyBorder="1" applyProtection="1">
      <protection locked="0"/>
    </xf>
    <xf numFmtId="0" fontId="0" fillId="0" borderId="4" xfId="0" applyFill="1" applyBorder="1" applyAlignment="1" applyProtection="1">
      <alignment horizontal="center"/>
    </xf>
    <xf numFmtId="0" fontId="8" fillId="0" borderId="0" xfId="0" applyFont="1" applyFill="1" applyBorder="1" applyProtection="1"/>
    <xf numFmtId="0" fontId="0" fillId="0" borderId="0" xfId="0" applyFill="1" applyBorder="1" applyProtection="1"/>
    <xf numFmtId="0" fontId="0" fillId="0" borderId="5" xfId="0" applyFill="1" applyBorder="1" applyAlignment="1" applyProtection="1">
      <alignment horizontal="center"/>
    </xf>
    <xf numFmtId="0" fontId="0" fillId="0" borderId="6" xfId="0" applyFill="1" applyBorder="1" applyProtection="1"/>
    <xf numFmtId="0" fontId="5" fillId="0" borderId="4" xfId="0" applyFont="1" applyFill="1" applyBorder="1" applyAlignment="1" applyProtection="1">
      <alignment horizontal="center"/>
      <protection hidden="1"/>
    </xf>
    <xf numFmtId="0" fontId="4" fillId="0" borderId="4" xfId="0" applyFont="1" applyFill="1" applyBorder="1" applyAlignment="1" applyProtection="1">
      <alignment horizontal="center"/>
    </xf>
    <xf numFmtId="0" fontId="4" fillId="0" borderId="0" xfId="0" applyFont="1" applyFill="1" applyBorder="1" applyProtection="1"/>
    <xf numFmtId="0" fontId="0" fillId="0" borderId="0" xfId="0" applyProtection="1"/>
    <xf numFmtId="0" fontId="6" fillId="0" borderId="1" xfId="1" applyFont="1" applyFill="1" applyBorder="1" applyAlignment="1" applyProtection="1">
      <alignment horizontal="center" vertical="top"/>
      <protection hidden="1"/>
    </xf>
    <xf numFmtId="0" fontId="6" fillId="0" borderId="2" xfId="1" applyFont="1" applyBorder="1" applyAlignment="1" applyProtection="1">
      <alignment horizontal="center" vertical="top"/>
      <protection hidden="1"/>
    </xf>
    <xf numFmtId="0" fontId="5" fillId="0" borderId="4" xfId="0" applyFont="1" applyBorder="1" applyAlignment="1" applyProtection="1">
      <alignment horizontal="center"/>
      <protection hidden="1"/>
    </xf>
    <xf numFmtId="0" fontId="0" fillId="0" borderId="0" xfId="0" applyFont="1" applyProtection="1">
      <protection locked="0"/>
    </xf>
    <xf numFmtId="0" fontId="0" fillId="0" borderId="0" xfId="0" applyFont="1" applyProtection="1"/>
    <xf numFmtId="0" fontId="0" fillId="0" borderId="4" xfId="0" applyFont="1" applyFill="1" applyBorder="1" applyAlignment="1" applyProtection="1">
      <alignment horizontal="center"/>
    </xf>
    <xf numFmtId="0" fontId="0" fillId="0" borderId="0" xfId="0" applyFont="1" applyFill="1" applyBorder="1" applyProtection="1"/>
    <xf numFmtId="0" fontId="0" fillId="0" borderId="5" xfId="0" applyFont="1" applyFill="1" applyBorder="1" applyAlignment="1" applyProtection="1">
      <alignment horizontal="center"/>
    </xf>
    <xf numFmtId="0" fontId="0" fillId="0" borderId="6" xfId="0" applyFont="1" applyFill="1" applyBorder="1" applyProtection="1"/>
    <xf numFmtId="0" fontId="0" fillId="0" borderId="4" xfId="0" applyFont="1" applyBorder="1" applyAlignment="1" applyProtection="1">
      <alignment horizontal="center"/>
    </xf>
    <xf numFmtId="0" fontId="0" fillId="0" borderId="0" xfId="0" applyFont="1" applyBorder="1" applyProtection="1"/>
    <xf numFmtId="0" fontId="0" fillId="0" borderId="5" xfId="0" applyFont="1" applyBorder="1" applyAlignment="1" applyProtection="1">
      <alignment horizontal="center"/>
    </xf>
    <xf numFmtId="0" fontId="0" fillId="0" borderId="6" xfId="0" applyFont="1" applyBorder="1" applyProtection="1"/>
    <xf numFmtId="0" fontId="8" fillId="0" borderId="4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wrapText="1"/>
    </xf>
    <xf numFmtId="0" fontId="0" fillId="0" borderId="4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wrapText="1"/>
    </xf>
    <xf numFmtId="0" fontId="0" fillId="0" borderId="5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wrapText="1"/>
    </xf>
    <xf numFmtId="0" fontId="6" fillId="2" borderId="9" xfId="2" applyFont="1" applyFill="1" applyBorder="1" applyAlignment="1">
      <alignment horizontal="center" vertical="center"/>
    </xf>
    <xf numFmtId="4" fontId="6" fillId="2" borderId="9" xfId="2" applyNumberFormat="1" applyFont="1" applyFill="1" applyBorder="1" applyAlignment="1">
      <alignment horizontal="center" vertical="center" wrapText="1"/>
    </xf>
    <xf numFmtId="0" fontId="6" fillId="2" borderId="9" xfId="2" applyFont="1" applyFill="1" applyBorder="1" applyAlignment="1">
      <alignment horizontal="center" vertical="center" wrapText="1"/>
    </xf>
    <xf numFmtId="4" fontId="0" fillId="0" borderId="0" xfId="0" applyNumberFormat="1" applyProtection="1">
      <protection locked="0"/>
    </xf>
    <xf numFmtId="4" fontId="0" fillId="0" borderId="0" xfId="0" applyNumberFormat="1" applyFont="1" applyProtection="1">
      <protection locked="0"/>
    </xf>
    <xf numFmtId="0" fontId="5" fillId="0" borderId="0" xfId="0" applyFont="1"/>
    <xf numFmtId="0" fontId="4" fillId="0" borderId="0" xfId="1" applyFont="1" applyAlignment="1" applyProtection="1">
      <alignment vertical="top"/>
    </xf>
    <xf numFmtId="0" fontId="4" fillId="0" borderId="0" xfId="1" applyFont="1" applyAlignment="1">
      <alignment vertical="top" wrapText="1"/>
    </xf>
    <xf numFmtId="4" fontId="4" fillId="0" borderId="0" xfId="1" applyNumberFormat="1" applyFont="1" applyAlignment="1">
      <alignment vertical="top"/>
    </xf>
    <xf numFmtId="0" fontId="4" fillId="0" borderId="0" xfId="1" applyFont="1" applyAlignment="1">
      <alignment vertical="top"/>
    </xf>
    <xf numFmtId="0" fontId="4" fillId="0" borderId="0" xfId="1" applyFont="1" applyAlignment="1" applyProtection="1">
      <alignment vertical="top" wrapText="1"/>
      <protection locked="0"/>
    </xf>
    <xf numFmtId="0" fontId="4" fillId="0" borderId="0" xfId="1" applyFont="1" applyAlignment="1" applyProtection="1">
      <alignment horizontal="left" vertical="top" wrapText="1" indent="5"/>
      <protection locked="0"/>
    </xf>
    <xf numFmtId="0" fontId="4" fillId="0" borderId="0" xfId="1" applyFont="1" applyAlignment="1" applyProtection="1">
      <alignment vertical="top"/>
      <protection locked="0"/>
    </xf>
    <xf numFmtId="0" fontId="4" fillId="0" borderId="0" xfId="1" applyFont="1" applyBorder="1" applyAlignment="1" applyProtection="1">
      <alignment vertical="top" wrapText="1"/>
      <protection locked="0"/>
    </xf>
    <xf numFmtId="0" fontId="4" fillId="0" borderId="0" xfId="1" applyFont="1" applyBorder="1" applyAlignment="1" applyProtection="1">
      <alignment horizontal="left" vertical="top" wrapText="1"/>
      <protection locked="0"/>
    </xf>
    <xf numFmtId="0" fontId="4" fillId="0" borderId="0" xfId="1" applyFont="1" applyAlignment="1" applyProtection="1">
      <alignment horizontal="center" vertical="top"/>
      <protection locked="0"/>
    </xf>
    <xf numFmtId="49" fontId="10" fillId="0" borderId="13" xfId="0" applyNumberFormat="1" applyFont="1" applyFill="1" applyBorder="1" applyAlignment="1" applyProtection="1">
      <alignment horizontal="left"/>
      <protection locked="0"/>
    </xf>
    <xf numFmtId="0" fontId="11" fillId="0" borderId="0" xfId="0" applyNumberFormat="1" applyFont="1" applyFill="1" applyBorder="1" applyProtection="1">
      <protection locked="0"/>
    </xf>
    <xf numFmtId="0" fontId="12" fillId="0" borderId="0" xfId="0" applyNumberFormat="1" applyFont="1" applyFill="1" applyBorder="1" applyProtection="1">
      <protection locked="0"/>
    </xf>
    <xf numFmtId="49" fontId="10" fillId="0" borderId="14" xfId="0" applyNumberFormat="1" applyFont="1" applyFill="1" applyBorder="1" applyAlignment="1" applyProtection="1">
      <alignment horizontal="left"/>
      <protection locked="0"/>
    </xf>
    <xf numFmtId="164" fontId="10" fillId="0" borderId="9" xfId="0" applyNumberFormat="1" applyFont="1" applyFill="1" applyBorder="1" applyProtection="1">
      <protection locked="0"/>
    </xf>
    <xf numFmtId="164" fontId="10" fillId="0" borderId="13" xfId="0" applyNumberFormat="1" applyFont="1" applyFill="1" applyBorder="1" applyProtection="1">
      <protection locked="0"/>
    </xf>
    <xf numFmtId="165" fontId="10" fillId="0" borderId="13" xfId="0" applyNumberFormat="1" applyFont="1" applyFill="1" applyBorder="1" applyProtection="1">
      <protection locked="0"/>
    </xf>
    <xf numFmtId="166" fontId="10" fillId="0" borderId="13" xfId="0" applyNumberFormat="1" applyFont="1" applyFill="1" applyBorder="1" applyProtection="1">
      <protection locked="0"/>
    </xf>
    <xf numFmtId="164" fontId="10" fillId="0" borderId="4" xfId="0" applyNumberFormat="1" applyFont="1" applyFill="1" applyBorder="1" applyProtection="1">
      <protection locked="0"/>
    </xf>
    <xf numFmtId="164" fontId="10" fillId="0" borderId="14" xfId="0" applyNumberFormat="1" applyFont="1" applyFill="1" applyBorder="1" applyProtection="1">
      <protection locked="0"/>
    </xf>
    <xf numFmtId="166" fontId="10" fillId="0" borderId="14" xfId="0" applyNumberFormat="1" applyFont="1" applyFill="1" applyBorder="1" applyProtection="1">
      <protection locked="0"/>
    </xf>
    <xf numFmtId="164" fontId="13" fillId="0" borderId="9" xfId="0" applyNumberFormat="1" applyFont="1" applyFill="1" applyBorder="1" applyProtection="1">
      <protection locked="0"/>
    </xf>
    <xf numFmtId="0" fontId="14" fillId="0" borderId="0" xfId="0" applyFont="1" applyAlignment="1" applyProtection="1">
      <alignment horizontal="center"/>
      <protection locked="0"/>
    </xf>
    <xf numFmtId="0" fontId="6" fillId="2" borderId="10" xfId="2" applyFont="1" applyFill="1" applyBorder="1" applyAlignment="1" applyProtection="1">
      <alignment horizontal="center" vertical="center" wrapText="1"/>
      <protection locked="0"/>
    </xf>
    <xf numFmtId="0" fontId="6" fillId="2" borderId="11" xfId="2" applyFont="1" applyFill="1" applyBorder="1" applyAlignment="1" applyProtection="1">
      <alignment horizontal="center" vertical="center" wrapText="1"/>
      <protection locked="0"/>
    </xf>
    <xf numFmtId="0" fontId="6" fillId="2" borderId="12" xfId="2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Alignment="1" applyProtection="1">
      <alignment vertical="top"/>
      <protection locked="0"/>
    </xf>
    <xf numFmtId="0" fontId="4" fillId="0" borderId="0" xfId="1" applyFont="1" applyBorder="1" applyAlignment="1" applyProtection="1">
      <alignment horizontal="left" vertical="top" wrapText="1"/>
      <protection locked="0"/>
    </xf>
    <xf numFmtId="0" fontId="4" fillId="0" borderId="0" xfId="1" applyFont="1" applyAlignment="1" applyProtection="1">
      <alignment vertical="top"/>
      <protection locked="0"/>
    </xf>
    <xf numFmtId="0" fontId="4" fillId="0" borderId="0" xfId="1" applyFont="1" applyBorder="1" applyAlignment="1" applyProtection="1">
      <alignment horizontal="left" vertical="top" wrapText="1"/>
      <protection locked="0"/>
    </xf>
  </cellXfs>
  <cellStyles count="26">
    <cellStyle name="Euro" xfId="5"/>
    <cellStyle name="Millares 2" xfId="6"/>
    <cellStyle name="Millares 2 2" xfId="15"/>
    <cellStyle name="Millares 2 3" xfId="16"/>
    <cellStyle name="Millares 2 4" xfId="14"/>
    <cellStyle name="Millares 3" xfId="17"/>
    <cellStyle name="Moneda 2" xfId="7"/>
    <cellStyle name="Normal" xfId="0" builtinId="0"/>
    <cellStyle name="Normal 10" xfId="4"/>
    <cellStyle name="Normal 11" xfId="3"/>
    <cellStyle name="Normal 2" xfId="8"/>
    <cellStyle name="Normal 2 2" xfId="1"/>
    <cellStyle name="Normal 2 3" xfId="18"/>
    <cellStyle name="Normal 3" xfId="2"/>
    <cellStyle name="Normal 3 2" xfId="19"/>
    <cellStyle name="Normal 3 3" xfId="25"/>
    <cellStyle name="Normal 4" xfId="9"/>
    <cellStyle name="Normal 4 2" xfId="10"/>
    <cellStyle name="Normal 5" xfId="20"/>
    <cellStyle name="Normal 5 2" xfId="21"/>
    <cellStyle name="Normal 6" xfId="22"/>
    <cellStyle name="Normal 6 2" xfId="23"/>
    <cellStyle name="Normal 7" xfId="24"/>
    <cellStyle name="Normal 8" xfId="13"/>
    <cellStyle name="Normal 9" xfId="12"/>
    <cellStyle name="Porcentual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/>
  </sheetViews>
  <sheetFormatPr baseColWidth="10" defaultRowHeight="11.25" x14ac:dyDescent="0.2"/>
  <sheetData>
    <row r="1" spans="1:2" x14ac:dyDescent="0.2">
      <c r="A1" s="1"/>
      <c r="B1" s="1"/>
    </row>
    <row r="2020" spans="1:1" x14ac:dyDescent="0.2">
      <c r="A2020" s="54" t="s">
        <v>145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2"/>
  <sheetViews>
    <sheetView tabSelected="1" workbookViewId="0">
      <selection activeCell="H20" sqref="H20"/>
    </sheetView>
  </sheetViews>
  <sheetFormatPr baseColWidth="10" defaultRowHeight="11.25" x14ac:dyDescent="0.2"/>
  <cols>
    <col min="1" max="3" width="4.83203125" style="33" customWidth="1"/>
    <col min="4" max="5" width="9.1640625" style="33" customWidth="1"/>
    <col min="6" max="6" width="8.1640625" style="33" bestFit="1" customWidth="1"/>
    <col min="7" max="7" width="72.83203125" style="33" customWidth="1"/>
    <col min="8" max="8" width="18.33203125" style="53" customWidth="1"/>
    <col min="9" max="9" width="16.6640625" style="53" customWidth="1"/>
    <col min="10" max="15" width="18.33203125" style="53" customWidth="1"/>
    <col min="16" max="16384" width="12" style="33"/>
  </cols>
  <sheetData>
    <row r="1" spans="1:15" ht="35.1" customHeight="1" x14ac:dyDescent="0.2">
      <c r="A1" s="78" t="s">
        <v>236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80"/>
    </row>
    <row r="2" spans="1:15" ht="24.95" customHeight="1" x14ac:dyDescent="0.2">
      <c r="A2" s="49" t="s">
        <v>0</v>
      </c>
      <c r="B2" s="51" t="s">
        <v>1</v>
      </c>
      <c r="C2" s="49" t="s">
        <v>13</v>
      </c>
      <c r="D2" s="51" t="s">
        <v>2</v>
      </c>
      <c r="E2" s="49" t="s">
        <v>16</v>
      </c>
      <c r="F2" s="49" t="s">
        <v>3</v>
      </c>
      <c r="G2" s="49" t="s">
        <v>4</v>
      </c>
      <c r="H2" s="50" t="s">
        <v>5</v>
      </c>
      <c r="I2" s="50" t="s">
        <v>142</v>
      </c>
      <c r="J2" s="50" t="s">
        <v>6</v>
      </c>
      <c r="K2" s="50" t="s">
        <v>7</v>
      </c>
      <c r="L2" s="50" t="s">
        <v>8</v>
      </c>
      <c r="M2" s="50" t="s">
        <v>9</v>
      </c>
      <c r="N2" s="50" t="s">
        <v>10</v>
      </c>
      <c r="O2" s="50" t="s">
        <v>11</v>
      </c>
    </row>
    <row r="3" spans="1:15" ht="12" x14ac:dyDescent="0.2">
      <c r="A3" s="31">
        <v>900001</v>
      </c>
      <c r="B3" s="2"/>
      <c r="C3" s="4"/>
      <c r="D3" s="4"/>
      <c r="E3" s="4"/>
      <c r="F3" s="5"/>
      <c r="G3" s="3" t="s">
        <v>12</v>
      </c>
      <c r="H3" s="69">
        <f>+H4</f>
        <v>44775866</v>
      </c>
      <c r="I3" s="69">
        <f t="shared" ref="I3:O4" si="0">+I4</f>
        <v>-2018474.3700000024</v>
      </c>
      <c r="J3" s="69">
        <f t="shared" si="0"/>
        <v>42757391.63000001</v>
      </c>
      <c r="K3" s="69">
        <f t="shared" si="0"/>
        <v>31719400.589999996</v>
      </c>
      <c r="L3" s="69">
        <f t="shared" si="0"/>
        <v>31719400.589999996</v>
      </c>
      <c r="M3" s="69">
        <f t="shared" si="0"/>
        <v>31719400.589999996</v>
      </c>
      <c r="N3" s="69">
        <f t="shared" si="0"/>
        <v>31579960.589999996</v>
      </c>
      <c r="O3" s="69">
        <f t="shared" si="0"/>
        <v>11037991.040000003</v>
      </c>
    </row>
    <row r="4" spans="1:15" ht="12" x14ac:dyDescent="0.2">
      <c r="A4" s="33" t="s">
        <v>147</v>
      </c>
      <c r="G4" s="65" t="s">
        <v>148</v>
      </c>
      <c r="H4" s="70">
        <f>+H5</f>
        <v>44775866</v>
      </c>
      <c r="I4" s="70">
        <f t="shared" si="0"/>
        <v>-2018474.3700000024</v>
      </c>
      <c r="J4" s="70">
        <f t="shared" si="0"/>
        <v>42757391.63000001</v>
      </c>
      <c r="K4" s="70">
        <f t="shared" si="0"/>
        <v>31719400.589999996</v>
      </c>
      <c r="L4" s="70">
        <f t="shared" si="0"/>
        <v>31719400.589999996</v>
      </c>
      <c r="M4" s="70">
        <f t="shared" si="0"/>
        <v>31719400.589999996</v>
      </c>
      <c r="N4" s="70">
        <f t="shared" si="0"/>
        <v>31579960.589999996</v>
      </c>
      <c r="O4" s="70">
        <f t="shared" si="0"/>
        <v>11037991.040000003</v>
      </c>
    </row>
    <row r="5" spans="1:15" ht="12" x14ac:dyDescent="0.2">
      <c r="B5" s="33" t="s">
        <v>149</v>
      </c>
      <c r="G5" s="65" t="s">
        <v>150</v>
      </c>
      <c r="H5" s="71">
        <f>+H6+H27+H91+H101</f>
        <v>44775866</v>
      </c>
      <c r="I5" s="71">
        <f t="shared" ref="I5:O5" si="1">+I6+I27+I91+I101</f>
        <v>-2018474.3700000024</v>
      </c>
      <c r="J5" s="71">
        <f t="shared" si="1"/>
        <v>42757391.63000001</v>
      </c>
      <c r="K5" s="71">
        <f t="shared" si="1"/>
        <v>31719400.589999996</v>
      </c>
      <c r="L5" s="71">
        <f t="shared" si="1"/>
        <v>31719400.589999996</v>
      </c>
      <c r="M5" s="71">
        <f t="shared" si="1"/>
        <v>31719400.589999996</v>
      </c>
      <c r="N5" s="71">
        <f t="shared" si="1"/>
        <v>31579960.589999996</v>
      </c>
      <c r="O5" s="71">
        <f t="shared" si="1"/>
        <v>11037991.040000003</v>
      </c>
    </row>
    <row r="6" spans="1:15" ht="12" x14ac:dyDescent="0.2">
      <c r="C6" s="66">
        <v>41506</v>
      </c>
      <c r="G6" s="65" t="s">
        <v>151</v>
      </c>
      <c r="H6" s="70">
        <v>7000000</v>
      </c>
      <c r="I6" s="70">
        <v>-3695450.53</v>
      </c>
      <c r="J6" s="70">
        <v>3304549.47</v>
      </c>
      <c r="K6" s="70">
        <v>3304549.47</v>
      </c>
      <c r="L6" s="70">
        <v>3304549.47</v>
      </c>
      <c r="M6" s="70">
        <v>3304549.47</v>
      </c>
      <c r="N6" s="70">
        <v>3234829.47</v>
      </c>
      <c r="O6" s="70">
        <v>0</v>
      </c>
    </row>
    <row r="7" spans="1:15" ht="12" x14ac:dyDescent="0.2">
      <c r="D7" s="33" t="s">
        <v>152</v>
      </c>
      <c r="G7" s="65" t="s">
        <v>153</v>
      </c>
      <c r="H7" s="70">
        <v>7000000</v>
      </c>
      <c r="I7" s="70">
        <v>-3695450.53</v>
      </c>
      <c r="J7" s="70">
        <v>3304549.47</v>
      </c>
      <c r="K7" s="70">
        <v>3304549.47</v>
      </c>
      <c r="L7" s="70">
        <v>3304549.47</v>
      </c>
      <c r="M7" s="70">
        <v>3304549.47</v>
      </c>
      <c r="N7" s="70">
        <v>3234829.47</v>
      </c>
      <c r="O7" s="70">
        <v>0</v>
      </c>
    </row>
    <row r="8" spans="1:15" ht="12" x14ac:dyDescent="0.2">
      <c r="E8" s="33">
        <v>1</v>
      </c>
      <c r="G8" s="65" t="s">
        <v>154</v>
      </c>
      <c r="H8" s="70">
        <v>1036734</v>
      </c>
      <c r="I8" s="70">
        <v>600047.5</v>
      </c>
      <c r="J8" s="70">
        <v>1636781.5</v>
      </c>
      <c r="K8" s="70">
        <v>1636781.5</v>
      </c>
      <c r="L8" s="70">
        <v>1636781.5</v>
      </c>
      <c r="M8" s="70">
        <v>1636781.5</v>
      </c>
      <c r="N8" s="70">
        <v>1636781.5</v>
      </c>
      <c r="O8" s="70">
        <v>0</v>
      </c>
    </row>
    <row r="9" spans="1:15" ht="12" x14ac:dyDescent="0.2">
      <c r="F9" s="33" t="str">
        <f>MID(G9,7,7)</f>
        <v xml:space="preserve"> 3111  </v>
      </c>
      <c r="G9" s="65" t="s">
        <v>155</v>
      </c>
      <c r="H9" s="70">
        <v>1036734</v>
      </c>
      <c r="I9" s="70">
        <v>-1036734</v>
      </c>
      <c r="J9" s="70">
        <v>0</v>
      </c>
      <c r="K9" s="70">
        <v>0</v>
      </c>
      <c r="L9" s="70">
        <v>0</v>
      </c>
      <c r="M9" s="70">
        <v>0</v>
      </c>
      <c r="N9" s="72">
        <v>0</v>
      </c>
      <c r="O9" s="70">
        <v>0</v>
      </c>
    </row>
    <row r="10" spans="1:15" ht="12" x14ac:dyDescent="0.2">
      <c r="F10" s="33" t="str">
        <f>MID(G10,7,7)</f>
        <v xml:space="preserve"> 4158  </v>
      </c>
      <c r="G10" s="65" t="s">
        <v>156</v>
      </c>
      <c r="H10" s="72">
        <v>0</v>
      </c>
      <c r="I10" s="70">
        <v>1636781.5</v>
      </c>
      <c r="J10" s="70">
        <v>1636781.5</v>
      </c>
      <c r="K10" s="70">
        <v>1636781.5</v>
      </c>
      <c r="L10" s="70">
        <v>1636781.5</v>
      </c>
      <c r="M10" s="70">
        <v>1636781.5</v>
      </c>
      <c r="N10" s="70">
        <v>1636781.5</v>
      </c>
      <c r="O10" s="70">
        <v>0</v>
      </c>
    </row>
    <row r="11" spans="1:15" ht="12" x14ac:dyDescent="0.2">
      <c r="E11" s="33">
        <v>2</v>
      </c>
      <c r="G11" s="65" t="s">
        <v>157</v>
      </c>
      <c r="H11" s="70">
        <v>5963266</v>
      </c>
      <c r="I11" s="70">
        <v>-4295498.03</v>
      </c>
      <c r="J11" s="70">
        <v>1667767.97</v>
      </c>
      <c r="K11" s="70">
        <v>1667767.97</v>
      </c>
      <c r="L11" s="70">
        <v>1667767.97</v>
      </c>
      <c r="M11" s="70">
        <v>1667767.97</v>
      </c>
      <c r="N11" s="70">
        <v>1598047.97</v>
      </c>
      <c r="O11" s="70">
        <v>0</v>
      </c>
    </row>
    <row r="12" spans="1:15" ht="12" x14ac:dyDescent="0.2">
      <c r="F12" s="33" t="str">
        <f t="shared" ref="F12:F75" si="2">MID(G12,7,7)</f>
        <v xml:space="preserve"> 5111  </v>
      </c>
      <c r="G12" s="65" t="s">
        <v>158</v>
      </c>
      <c r="H12" s="70">
        <v>100000</v>
      </c>
      <c r="I12" s="70">
        <v>-96826.94</v>
      </c>
      <c r="J12" s="70">
        <v>3173.06</v>
      </c>
      <c r="K12" s="70">
        <v>3173.06</v>
      </c>
      <c r="L12" s="70">
        <v>3173.06</v>
      </c>
      <c r="M12" s="70">
        <v>3173.06</v>
      </c>
      <c r="N12" s="70">
        <v>3173.06</v>
      </c>
      <c r="O12" s="70">
        <v>0</v>
      </c>
    </row>
    <row r="13" spans="1:15" ht="12" x14ac:dyDescent="0.2">
      <c r="F13" s="33" t="str">
        <f t="shared" si="2"/>
        <v xml:space="preserve"> 5151  </v>
      </c>
      <c r="G13" s="65" t="s">
        <v>159</v>
      </c>
      <c r="H13" s="70">
        <v>132000</v>
      </c>
      <c r="I13" s="70">
        <v>-28297.24</v>
      </c>
      <c r="J13" s="70">
        <v>103702.76</v>
      </c>
      <c r="K13" s="70">
        <v>103702.76</v>
      </c>
      <c r="L13" s="70">
        <v>103702.76</v>
      </c>
      <c r="M13" s="70">
        <v>103702.76</v>
      </c>
      <c r="N13" s="70">
        <v>33982.76</v>
      </c>
      <c r="O13" s="70">
        <v>0</v>
      </c>
    </row>
    <row r="14" spans="1:15" ht="12" x14ac:dyDescent="0.2">
      <c r="F14" s="33" t="str">
        <f t="shared" si="2"/>
        <v xml:space="preserve"> 5191  </v>
      </c>
      <c r="G14" s="65" t="s">
        <v>160</v>
      </c>
      <c r="H14" s="70">
        <v>23400</v>
      </c>
      <c r="I14" s="70">
        <v>-13874.14</v>
      </c>
      <c r="J14" s="70">
        <v>9525.86</v>
      </c>
      <c r="K14" s="70">
        <v>9525.86</v>
      </c>
      <c r="L14" s="70">
        <v>9525.86</v>
      </c>
      <c r="M14" s="70">
        <v>9525.86</v>
      </c>
      <c r="N14" s="70">
        <v>9525.86</v>
      </c>
      <c r="O14" s="70">
        <v>0</v>
      </c>
    </row>
    <row r="15" spans="1:15" ht="12" x14ac:dyDescent="0.2">
      <c r="F15" s="33" t="str">
        <f t="shared" si="2"/>
        <v xml:space="preserve"> 5231  </v>
      </c>
      <c r="G15" s="65" t="s">
        <v>161</v>
      </c>
      <c r="H15" s="70">
        <v>21600</v>
      </c>
      <c r="I15" s="70">
        <v>-19884.48</v>
      </c>
      <c r="J15" s="70">
        <v>1715.52</v>
      </c>
      <c r="K15" s="70">
        <v>1715.52</v>
      </c>
      <c r="L15" s="70">
        <v>1715.52</v>
      </c>
      <c r="M15" s="70">
        <v>1715.52</v>
      </c>
      <c r="N15" s="70">
        <v>1715.52</v>
      </c>
      <c r="O15" s="70">
        <v>0</v>
      </c>
    </row>
    <row r="16" spans="1:15" ht="12" x14ac:dyDescent="0.2">
      <c r="F16" s="33" t="str">
        <f t="shared" si="2"/>
        <v xml:space="preserve"> 5311  </v>
      </c>
      <c r="G16" s="65" t="s">
        <v>162</v>
      </c>
      <c r="H16" s="70">
        <v>20000</v>
      </c>
      <c r="I16" s="70">
        <v>-20000</v>
      </c>
      <c r="J16" s="70">
        <v>0</v>
      </c>
      <c r="K16" s="70">
        <v>0</v>
      </c>
      <c r="L16" s="70">
        <v>0</v>
      </c>
      <c r="M16" s="70">
        <v>0</v>
      </c>
      <c r="N16" s="72">
        <v>0</v>
      </c>
      <c r="O16" s="70">
        <v>0</v>
      </c>
    </row>
    <row r="17" spans="3:15" ht="12" x14ac:dyDescent="0.2">
      <c r="F17" s="33" t="str">
        <f t="shared" si="2"/>
        <v xml:space="preserve"> 5411  </v>
      </c>
      <c r="G17" s="65" t="s">
        <v>163</v>
      </c>
      <c r="H17" s="70">
        <v>600000</v>
      </c>
      <c r="I17" s="70">
        <v>-243275.86</v>
      </c>
      <c r="J17" s="70">
        <v>356724.14</v>
      </c>
      <c r="K17" s="70">
        <v>356724.14</v>
      </c>
      <c r="L17" s="70">
        <v>356724.14</v>
      </c>
      <c r="M17" s="70">
        <v>356724.14</v>
      </c>
      <c r="N17" s="70">
        <v>356724.14</v>
      </c>
      <c r="O17" s="70">
        <v>0</v>
      </c>
    </row>
    <row r="18" spans="3:15" ht="12" x14ac:dyDescent="0.2">
      <c r="F18" s="33" t="str">
        <f t="shared" si="2"/>
        <v xml:space="preserve"> 5491  </v>
      </c>
      <c r="G18" s="65" t="s">
        <v>164</v>
      </c>
      <c r="H18" s="70">
        <v>50000</v>
      </c>
      <c r="I18" s="70">
        <v>-50000</v>
      </c>
      <c r="J18" s="70">
        <v>0</v>
      </c>
      <c r="K18" s="70">
        <v>0</v>
      </c>
      <c r="L18" s="70">
        <v>0</v>
      </c>
      <c r="M18" s="70">
        <v>0</v>
      </c>
      <c r="N18" s="72">
        <v>0</v>
      </c>
      <c r="O18" s="70">
        <v>0</v>
      </c>
    </row>
    <row r="19" spans="3:15" ht="12" x14ac:dyDescent="0.2">
      <c r="F19" s="33" t="str">
        <f t="shared" si="2"/>
        <v xml:space="preserve"> 5621  </v>
      </c>
      <c r="G19" s="65" t="s">
        <v>165</v>
      </c>
      <c r="H19" s="70">
        <v>209400</v>
      </c>
      <c r="I19" s="70">
        <v>-6068.96</v>
      </c>
      <c r="J19" s="70">
        <v>203331.04</v>
      </c>
      <c r="K19" s="70">
        <v>203331.04</v>
      </c>
      <c r="L19" s="70">
        <v>203331.04</v>
      </c>
      <c r="M19" s="70">
        <v>203331.04</v>
      </c>
      <c r="N19" s="70">
        <v>203331.04</v>
      </c>
      <c r="O19" s="70">
        <v>0</v>
      </c>
    </row>
    <row r="20" spans="3:15" ht="12" x14ac:dyDescent="0.2">
      <c r="F20" s="33" t="str">
        <f t="shared" si="2"/>
        <v xml:space="preserve"> 5651  </v>
      </c>
      <c r="G20" s="65" t="s">
        <v>166</v>
      </c>
      <c r="H20" s="70">
        <v>50280</v>
      </c>
      <c r="I20" s="70">
        <v>-32345.52</v>
      </c>
      <c r="J20" s="70">
        <v>17934.48</v>
      </c>
      <c r="K20" s="70">
        <v>17934.48</v>
      </c>
      <c r="L20" s="70">
        <v>17934.48</v>
      </c>
      <c r="M20" s="70">
        <v>17934.48</v>
      </c>
      <c r="N20" s="70">
        <v>17934.48</v>
      </c>
      <c r="O20" s="70">
        <v>0</v>
      </c>
    </row>
    <row r="21" spans="3:15" ht="12" x14ac:dyDescent="0.2">
      <c r="F21" s="33" t="str">
        <f t="shared" si="2"/>
        <v xml:space="preserve"> 5811  </v>
      </c>
      <c r="G21" s="65" t="s">
        <v>167</v>
      </c>
      <c r="H21" s="70">
        <v>467742</v>
      </c>
      <c r="I21" s="70">
        <v>-467742</v>
      </c>
      <c r="J21" s="70">
        <v>0</v>
      </c>
      <c r="K21" s="70">
        <v>0</v>
      </c>
      <c r="L21" s="70">
        <v>0</v>
      </c>
      <c r="M21" s="70">
        <v>0</v>
      </c>
      <c r="N21" s="72">
        <v>0</v>
      </c>
      <c r="O21" s="70">
        <v>0</v>
      </c>
    </row>
    <row r="22" spans="3:15" ht="12" x14ac:dyDescent="0.2">
      <c r="F22" s="33" t="str">
        <f t="shared" si="2"/>
        <v xml:space="preserve"> 5911  </v>
      </c>
      <c r="G22" s="65" t="s">
        <v>168</v>
      </c>
      <c r="H22" s="70">
        <v>19992</v>
      </c>
      <c r="I22" s="70">
        <v>-19992</v>
      </c>
      <c r="J22" s="70">
        <v>0</v>
      </c>
      <c r="K22" s="70">
        <v>0</v>
      </c>
      <c r="L22" s="70">
        <v>0</v>
      </c>
      <c r="M22" s="70">
        <v>0</v>
      </c>
      <c r="N22" s="72">
        <v>0</v>
      </c>
      <c r="O22" s="70">
        <v>0</v>
      </c>
    </row>
    <row r="23" spans="3:15" ht="12" x14ac:dyDescent="0.2">
      <c r="F23" s="33" t="str">
        <f t="shared" si="2"/>
        <v xml:space="preserve"> 5971  </v>
      </c>
      <c r="G23" s="65" t="s">
        <v>169</v>
      </c>
      <c r="H23" s="70">
        <v>30000</v>
      </c>
      <c r="I23" s="70">
        <v>-30000</v>
      </c>
      <c r="J23" s="70">
        <v>0</v>
      </c>
      <c r="K23" s="70">
        <v>0</v>
      </c>
      <c r="L23" s="70">
        <v>0</v>
      </c>
      <c r="M23" s="70">
        <v>0</v>
      </c>
      <c r="N23" s="72">
        <v>0</v>
      </c>
      <c r="O23" s="70">
        <v>0</v>
      </c>
    </row>
    <row r="24" spans="3:15" ht="12" x14ac:dyDescent="0.2">
      <c r="F24" s="33" t="str">
        <f t="shared" si="2"/>
        <v xml:space="preserve"> 6221  </v>
      </c>
      <c r="G24" s="65" t="s">
        <v>170</v>
      </c>
      <c r="H24" s="70">
        <v>502128</v>
      </c>
      <c r="I24" s="70">
        <v>-502128</v>
      </c>
      <c r="J24" s="70">
        <v>0</v>
      </c>
      <c r="K24" s="70">
        <v>0</v>
      </c>
      <c r="L24" s="70">
        <v>0</v>
      </c>
      <c r="M24" s="70">
        <v>0</v>
      </c>
      <c r="N24" s="72">
        <v>0</v>
      </c>
      <c r="O24" s="70">
        <v>0</v>
      </c>
    </row>
    <row r="25" spans="3:15" ht="12" x14ac:dyDescent="0.2">
      <c r="F25" s="33" t="str">
        <f t="shared" si="2"/>
        <v xml:space="preserve"> 6231  </v>
      </c>
      <c r="G25" s="65" t="s">
        <v>171</v>
      </c>
      <c r="H25" s="70">
        <v>3025000</v>
      </c>
      <c r="I25" s="70">
        <v>-2123338.89</v>
      </c>
      <c r="J25" s="70">
        <v>901661.11</v>
      </c>
      <c r="K25" s="70">
        <v>901661.11</v>
      </c>
      <c r="L25" s="70">
        <v>901661.11</v>
      </c>
      <c r="M25" s="70">
        <v>901661.11</v>
      </c>
      <c r="N25" s="70">
        <v>901661.11</v>
      </c>
      <c r="O25" s="70">
        <v>0</v>
      </c>
    </row>
    <row r="26" spans="3:15" ht="12" x14ac:dyDescent="0.2">
      <c r="C26" s="66"/>
      <c r="F26" s="33" t="str">
        <f t="shared" si="2"/>
        <v xml:space="preserve"> 6311  </v>
      </c>
      <c r="G26" s="65" t="s">
        <v>172</v>
      </c>
      <c r="H26" s="70">
        <v>711724</v>
      </c>
      <c r="I26" s="70">
        <v>-641724</v>
      </c>
      <c r="J26" s="70">
        <v>70000</v>
      </c>
      <c r="K26" s="70">
        <v>70000</v>
      </c>
      <c r="L26" s="70">
        <v>70000</v>
      </c>
      <c r="M26" s="70">
        <v>70000</v>
      </c>
      <c r="N26" s="70">
        <v>70000</v>
      </c>
      <c r="O26" s="70">
        <v>0</v>
      </c>
    </row>
    <row r="27" spans="3:15" ht="12" x14ac:dyDescent="0.2">
      <c r="C27" s="67">
        <v>41606</v>
      </c>
      <c r="G27" s="65" t="s">
        <v>173</v>
      </c>
      <c r="H27" s="70">
        <f t="shared" ref="H27:N28" si="3">+H28</f>
        <v>31375866</v>
      </c>
      <c r="I27" s="70">
        <f t="shared" si="3"/>
        <v>5671392.1599999974</v>
      </c>
      <c r="J27" s="70">
        <f t="shared" si="3"/>
        <v>37047258.160000011</v>
      </c>
      <c r="K27" s="70">
        <f t="shared" si="3"/>
        <v>26157313.479999997</v>
      </c>
      <c r="L27" s="70">
        <f t="shared" si="3"/>
        <v>26157313.479999997</v>
      </c>
      <c r="M27" s="70">
        <f t="shared" si="3"/>
        <v>26157313.479999997</v>
      </c>
      <c r="N27" s="70">
        <f t="shared" si="3"/>
        <v>26157313.479999997</v>
      </c>
      <c r="O27" s="70">
        <f>+O28</f>
        <v>10889944.680000003</v>
      </c>
    </row>
    <row r="28" spans="3:15" ht="12" x14ac:dyDescent="0.2">
      <c r="D28" s="33" t="s">
        <v>152</v>
      </c>
      <c r="G28" s="65" t="s">
        <v>153</v>
      </c>
      <c r="H28" s="70">
        <f t="shared" si="3"/>
        <v>31375866</v>
      </c>
      <c r="I28" s="70">
        <f t="shared" si="3"/>
        <v>5671392.1599999974</v>
      </c>
      <c r="J28" s="70">
        <f t="shared" si="3"/>
        <v>37047258.160000011</v>
      </c>
      <c r="K28" s="70">
        <f t="shared" si="3"/>
        <v>26157313.479999997</v>
      </c>
      <c r="L28" s="70">
        <f t="shared" si="3"/>
        <v>26157313.479999997</v>
      </c>
      <c r="M28" s="70">
        <f t="shared" si="3"/>
        <v>26157313.479999997</v>
      </c>
      <c r="N28" s="70">
        <f t="shared" si="3"/>
        <v>26157313.479999997</v>
      </c>
      <c r="O28" s="70">
        <f>+O29</f>
        <v>10889944.680000003</v>
      </c>
    </row>
    <row r="29" spans="3:15" ht="12" x14ac:dyDescent="0.2">
      <c r="E29" s="33">
        <v>1</v>
      </c>
      <c r="G29" s="65" t="s">
        <v>154</v>
      </c>
      <c r="H29" s="70">
        <f t="shared" ref="H29:N29" si="4">SUM(H30:H90)</f>
        <v>31375866</v>
      </c>
      <c r="I29" s="70">
        <f t="shared" si="4"/>
        <v>5671392.1599999974</v>
      </c>
      <c r="J29" s="70">
        <f t="shared" si="4"/>
        <v>37047258.160000011</v>
      </c>
      <c r="K29" s="70">
        <f>SUM(K30:K90)</f>
        <v>26157313.479999997</v>
      </c>
      <c r="L29" s="70">
        <f t="shared" si="4"/>
        <v>26157313.479999997</v>
      </c>
      <c r="M29" s="70">
        <f t="shared" si="4"/>
        <v>26157313.479999997</v>
      </c>
      <c r="N29" s="70">
        <f t="shared" si="4"/>
        <v>26157313.479999997</v>
      </c>
      <c r="O29" s="70">
        <f>SUM(O30:O90)</f>
        <v>10889944.680000003</v>
      </c>
    </row>
    <row r="30" spans="3:15" ht="12" x14ac:dyDescent="0.2">
      <c r="F30" s="33" t="str">
        <f t="shared" si="2"/>
        <v xml:space="preserve"> 1131  </v>
      </c>
      <c r="G30" s="65" t="s">
        <v>174</v>
      </c>
      <c r="H30" s="70">
        <v>6708420</v>
      </c>
      <c r="I30" s="70">
        <v>1105569.3600000001</v>
      </c>
      <c r="J30" s="70">
        <v>7813989.3600000003</v>
      </c>
      <c r="K30" s="70">
        <v>6308934.96</v>
      </c>
      <c r="L30" s="70">
        <v>6308934.96</v>
      </c>
      <c r="M30" s="70">
        <v>6308934.96</v>
      </c>
      <c r="N30" s="70">
        <v>6308934.96</v>
      </c>
      <c r="O30" s="70">
        <v>1505054.4</v>
      </c>
    </row>
    <row r="31" spans="3:15" ht="12" x14ac:dyDescent="0.2">
      <c r="F31" s="33" t="str">
        <f t="shared" si="2"/>
        <v xml:space="preserve"> 1132  </v>
      </c>
      <c r="G31" s="65" t="s">
        <v>175</v>
      </c>
      <c r="H31" s="70">
        <v>999588</v>
      </c>
      <c r="I31" s="70">
        <v>164735.34</v>
      </c>
      <c r="J31" s="70">
        <v>1164323.3400000001</v>
      </c>
      <c r="K31" s="70">
        <v>926758.8</v>
      </c>
      <c r="L31" s="70">
        <v>926758.8</v>
      </c>
      <c r="M31" s="70">
        <v>926758.8</v>
      </c>
      <c r="N31" s="70">
        <v>926758.8</v>
      </c>
      <c r="O31" s="70">
        <v>237564.54</v>
      </c>
    </row>
    <row r="32" spans="3:15" ht="12" x14ac:dyDescent="0.2">
      <c r="F32" s="33" t="str">
        <f t="shared" si="2"/>
        <v xml:space="preserve"> 1312  </v>
      </c>
      <c r="G32" s="65" t="s">
        <v>176</v>
      </c>
      <c r="H32" s="70">
        <v>439847</v>
      </c>
      <c r="I32" s="70">
        <v>72488.210000000006</v>
      </c>
      <c r="J32" s="70">
        <v>512335.21</v>
      </c>
      <c r="K32" s="70">
        <v>0</v>
      </c>
      <c r="L32" s="70">
        <v>0</v>
      </c>
      <c r="M32" s="70">
        <v>0</v>
      </c>
      <c r="N32" s="72">
        <v>0</v>
      </c>
      <c r="O32" s="70">
        <v>512335.21</v>
      </c>
    </row>
    <row r="33" spans="6:15" ht="12" x14ac:dyDescent="0.2">
      <c r="F33" s="33" t="str">
        <f t="shared" si="2"/>
        <v xml:space="preserve"> 1321  </v>
      </c>
      <c r="G33" s="65" t="s">
        <v>177</v>
      </c>
      <c r="H33" s="70">
        <v>115992</v>
      </c>
      <c r="I33" s="70">
        <v>19115.86</v>
      </c>
      <c r="J33" s="70">
        <v>135107.85999999999</v>
      </c>
      <c r="K33" s="70">
        <v>78016.850000000006</v>
      </c>
      <c r="L33" s="70">
        <v>78016.850000000006</v>
      </c>
      <c r="M33" s="70">
        <v>78016.850000000006</v>
      </c>
      <c r="N33" s="70">
        <v>78016.850000000006</v>
      </c>
      <c r="O33" s="70">
        <v>57091.01</v>
      </c>
    </row>
    <row r="34" spans="6:15" ht="12" x14ac:dyDescent="0.2">
      <c r="F34" s="33" t="str">
        <f t="shared" si="2"/>
        <v xml:space="preserve"> 1322  </v>
      </c>
      <c r="G34" s="65" t="s">
        <v>178</v>
      </c>
      <c r="H34" s="70">
        <v>13764</v>
      </c>
      <c r="I34" s="70">
        <v>5475.06</v>
      </c>
      <c r="J34" s="70">
        <v>19239.060000000001</v>
      </c>
      <c r="K34" s="70">
        <v>12461.35</v>
      </c>
      <c r="L34" s="70">
        <v>12461.35</v>
      </c>
      <c r="M34" s="70">
        <v>12461.35</v>
      </c>
      <c r="N34" s="70">
        <v>12461.35</v>
      </c>
      <c r="O34" s="70">
        <v>6777.71</v>
      </c>
    </row>
    <row r="35" spans="6:15" ht="12" x14ac:dyDescent="0.2">
      <c r="F35" s="33" t="str">
        <f t="shared" si="2"/>
        <v xml:space="preserve"> 1323  </v>
      </c>
      <c r="G35" s="65" t="s">
        <v>179</v>
      </c>
      <c r="H35" s="70">
        <v>1156607</v>
      </c>
      <c r="I35" s="70">
        <v>190612.58</v>
      </c>
      <c r="J35" s="70">
        <v>1347219.58</v>
      </c>
      <c r="K35" s="70">
        <v>913354.4</v>
      </c>
      <c r="L35" s="70">
        <v>913354.4</v>
      </c>
      <c r="M35" s="70">
        <v>913354.4</v>
      </c>
      <c r="N35" s="70">
        <v>913354.4</v>
      </c>
      <c r="O35" s="70">
        <v>433865.18</v>
      </c>
    </row>
    <row r="36" spans="6:15" ht="12" x14ac:dyDescent="0.2">
      <c r="F36" s="33" t="str">
        <f t="shared" si="2"/>
        <v xml:space="preserve"> 1331  </v>
      </c>
      <c r="G36" s="65" t="s">
        <v>180</v>
      </c>
      <c r="H36" s="70">
        <v>113761</v>
      </c>
      <c r="I36" s="70">
        <v>18748.18</v>
      </c>
      <c r="J36" s="70">
        <v>132509.18</v>
      </c>
      <c r="K36" s="70">
        <v>50623.56</v>
      </c>
      <c r="L36" s="70">
        <v>50623.56</v>
      </c>
      <c r="M36" s="70">
        <v>50623.56</v>
      </c>
      <c r="N36" s="70">
        <v>50623.56</v>
      </c>
      <c r="O36" s="70">
        <v>81885.62</v>
      </c>
    </row>
    <row r="37" spans="6:15" ht="12" x14ac:dyDescent="0.2">
      <c r="F37" s="33" t="str">
        <f t="shared" si="2"/>
        <v xml:space="preserve"> 1342  </v>
      </c>
      <c r="G37" s="65" t="s">
        <v>181</v>
      </c>
      <c r="H37" s="70">
        <v>65743</v>
      </c>
      <c r="I37" s="70">
        <v>10834.66</v>
      </c>
      <c r="J37" s="70">
        <v>76577.66</v>
      </c>
      <c r="K37" s="70">
        <v>0</v>
      </c>
      <c r="L37" s="70">
        <v>0</v>
      </c>
      <c r="M37" s="70">
        <v>0</v>
      </c>
      <c r="N37" s="72">
        <v>0</v>
      </c>
      <c r="O37" s="70">
        <v>76577.66</v>
      </c>
    </row>
    <row r="38" spans="6:15" ht="12" x14ac:dyDescent="0.2">
      <c r="F38" s="33" t="str">
        <f t="shared" si="2"/>
        <v xml:space="preserve"> 1411  </v>
      </c>
      <c r="G38" s="65" t="s">
        <v>182</v>
      </c>
      <c r="H38" s="70">
        <v>168500</v>
      </c>
      <c r="I38" s="70">
        <v>27769.35</v>
      </c>
      <c r="J38" s="70">
        <v>196269.35</v>
      </c>
      <c r="K38" s="70">
        <v>79897.440000000002</v>
      </c>
      <c r="L38" s="70">
        <v>79897.440000000002</v>
      </c>
      <c r="M38" s="70">
        <v>79897.440000000002</v>
      </c>
      <c r="N38" s="70">
        <v>79897.440000000002</v>
      </c>
      <c r="O38" s="70">
        <v>116371.91</v>
      </c>
    </row>
    <row r="39" spans="6:15" ht="12" x14ac:dyDescent="0.2">
      <c r="F39" s="33" t="str">
        <f t="shared" si="2"/>
        <v xml:space="preserve"> 1413  </v>
      </c>
      <c r="G39" s="65" t="s">
        <v>183</v>
      </c>
      <c r="H39" s="70">
        <v>788268</v>
      </c>
      <c r="I39" s="70">
        <v>129909.12</v>
      </c>
      <c r="J39" s="70">
        <v>918177.12</v>
      </c>
      <c r="K39" s="70">
        <v>687605.33</v>
      </c>
      <c r="L39" s="70">
        <v>687605.33</v>
      </c>
      <c r="M39" s="70">
        <v>687605.33</v>
      </c>
      <c r="N39" s="70">
        <v>687605.33</v>
      </c>
      <c r="O39" s="70">
        <v>230571.79</v>
      </c>
    </row>
    <row r="40" spans="6:15" ht="12" x14ac:dyDescent="0.2">
      <c r="F40" s="33" t="str">
        <f t="shared" si="2"/>
        <v xml:space="preserve"> 1421  </v>
      </c>
      <c r="G40" s="65" t="s">
        <v>184</v>
      </c>
      <c r="H40" s="70">
        <v>509994</v>
      </c>
      <c r="I40" s="70">
        <v>84048.66</v>
      </c>
      <c r="J40" s="70">
        <v>594042.66</v>
      </c>
      <c r="K40" s="70">
        <v>400483.94</v>
      </c>
      <c r="L40" s="70">
        <v>400483.94</v>
      </c>
      <c r="M40" s="70">
        <v>400483.94</v>
      </c>
      <c r="N40" s="70">
        <v>400483.94</v>
      </c>
      <c r="O40" s="70">
        <v>193558.72</v>
      </c>
    </row>
    <row r="41" spans="6:15" ht="12" x14ac:dyDescent="0.2">
      <c r="F41" s="33" t="str">
        <f t="shared" si="2"/>
        <v xml:space="preserve"> 1431  </v>
      </c>
      <c r="G41" s="65" t="s">
        <v>185</v>
      </c>
      <c r="H41" s="70">
        <v>635130</v>
      </c>
      <c r="I41" s="70">
        <v>104671.48</v>
      </c>
      <c r="J41" s="70">
        <v>739801.48</v>
      </c>
      <c r="K41" s="70">
        <v>499147.94</v>
      </c>
      <c r="L41" s="70">
        <v>499147.94</v>
      </c>
      <c r="M41" s="70">
        <v>499147.94</v>
      </c>
      <c r="N41" s="70">
        <v>499147.94</v>
      </c>
      <c r="O41" s="70">
        <v>240653.54</v>
      </c>
    </row>
    <row r="42" spans="6:15" ht="12" x14ac:dyDescent="0.2">
      <c r="F42" s="33" t="str">
        <f t="shared" si="2"/>
        <v xml:space="preserve"> 1441  </v>
      </c>
      <c r="G42" s="65" t="s">
        <v>186</v>
      </c>
      <c r="H42" s="70">
        <v>54998</v>
      </c>
      <c r="I42" s="70">
        <v>9063.85</v>
      </c>
      <c r="J42" s="70">
        <v>64061.85</v>
      </c>
      <c r="K42" s="70">
        <v>38703.17</v>
      </c>
      <c r="L42" s="70">
        <v>38703.17</v>
      </c>
      <c r="M42" s="70">
        <v>38703.17</v>
      </c>
      <c r="N42" s="70">
        <v>38703.17</v>
      </c>
      <c r="O42" s="70">
        <v>25358.68</v>
      </c>
    </row>
    <row r="43" spans="6:15" ht="12" x14ac:dyDescent="0.2">
      <c r="F43" s="33" t="str">
        <f t="shared" si="2"/>
        <v xml:space="preserve"> 1522  </v>
      </c>
      <c r="G43" s="65" t="s">
        <v>187</v>
      </c>
      <c r="H43" s="70">
        <v>435259</v>
      </c>
      <c r="I43" s="70">
        <v>71732.09</v>
      </c>
      <c r="J43" s="70">
        <v>506991.09</v>
      </c>
      <c r="K43" s="70">
        <v>0</v>
      </c>
      <c r="L43" s="70">
        <v>0</v>
      </c>
      <c r="M43" s="70">
        <v>0</v>
      </c>
      <c r="N43" s="72">
        <v>0</v>
      </c>
      <c r="O43" s="70">
        <v>506991.09</v>
      </c>
    </row>
    <row r="44" spans="6:15" ht="12" x14ac:dyDescent="0.2">
      <c r="F44" s="33" t="str">
        <f t="shared" si="2"/>
        <v xml:space="preserve"> 1541  </v>
      </c>
      <c r="G44" s="65" t="s">
        <v>188</v>
      </c>
      <c r="H44" s="70">
        <v>338112</v>
      </c>
      <c r="I44" s="70">
        <v>55721.95</v>
      </c>
      <c r="J44" s="70">
        <v>393833.95</v>
      </c>
      <c r="K44" s="70">
        <v>312105.76</v>
      </c>
      <c r="L44" s="70">
        <v>312105.76</v>
      </c>
      <c r="M44" s="70">
        <v>312105.76</v>
      </c>
      <c r="N44" s="70">
        <v>312105.76</v>
      </c>
      <c r="O44" s="70">
        <v>81728.19</v>
      </c>
    </row>
    <row r="45" spans="6:15" ht="12" x14ac:dyDescent="0.2">
      <c r="F45" s="33" t="str">
        <f t="shared" si="2"/>
        <v xml:space="preserve"> 2111  </v>
      </c>
      <c r="G45" s="65" t="s">
        <v>189</v>
      </c>
      <c r="H45" s="70">
        <v>73848</v>
      </c>
      <c r="I45" s="70">
        <v>12170.39</v>
      </c>
      <c r="J45" s="70">
        <v>86018.39</v>
      </c>
      <c r="K45" s="70">
        <v>23032.18</v>
      </c>
      <c r="L45" s="70">
        <v>23032.18</v>
      </c>
      <c r="M45" s="70">
        <v>23032.18</v>
      </c>
      <c r="N45" s="70">
        <v>23032.18</v>
      </c>
      <c r="O45" s="70">
        <v>62986.21</v>
      </c>
    </row>
    <row r="46" spans="6:15" ht="12" x14ac:dyDescent="0.2">
      <c r="F46" s="33" t="str">
        <f t="shared" si="2"/>
        <v xml:space="preserve"> 2121  </v>
      </c>
      <c r="G46" s="65" t="s">
        <v>190</v>
      </c>
      <c r="H46" s="70">
        <v>158100</v>
      </c>
      <c r="I46" s="70">
        <v>26055.39</v>
      </c>
      <c r="J46" s="70">
        <v>184155.39</v>
      </c>
      <c r="K46" s="70">
        <v>108712.29</v>
      </c>
      <c r="L46" s="70">
        <v>108712.29</v>
      </c>
      <c r="M46" s="70">
        <v>108712.29</v>
      </c>
      <c r="N46" s="70">
        <v>108712.29</v>
      </c>
      <c r="O46" s="70">
        <v>75443.100000000006</v>
      </c>
    </row>
    <row r="47" spans="6:15" ht="12" x14ac:dyDescent="0.2">
      <c r="F47" s="33" t="str">
        <f t="shared" si="2"/>
        <v xml:space="preserve"> 2161  </v>
      </c>
      <c r="G47" s="65" t="s">
        <v>191</v>
      </c>
      <c r="H47" s="70">
        <v>13044</v>
      </c>
      <c r="I47" s="70">
        <v>2149.69</v>
      </c>
      <c r="J47" s="70">
        <v>15193.69</v>
      </c>
      <c r="K47" s="70">
        <v>4934.08</v>
      </c>
      <c r="L47" s="70">
        <v>4934.08</v>
      </c>
      <c r="M47" s="70">
        <v>4934.08</v>
      </c>
      <c r="N47" s="70">
        <v>4934.08</v>
      </c>
      <c r="O47" s="70">
        <v>10259.61</v>
      </c>
    </row>
    <row r="48" spans="6:15" ht="12" x14ac:dyDescent="0.2">
      <c r="F48" s="33" t="str">
        <f t="shared" si="2"/>
        <v xml:space="preserve"> 2212  </v>
      </c>
      <c r="G48" s="65" t="s">
        <v>192</v>
      </c>
      <c r="H48" s="70">
        <v>60816</v>
      </c>
      <c r="I48" s="70">
        <v>10022.67</v>
      </c>
      <c r="J48" s="70">
        <v>70838.67</v>
      </c>
      <c r="K48" s="70">
        <v>22211.45</v>
      </c>
      <c r="L48" s="70">
        <v>22211.45</v>
      </c>
      <c r="M48" s="70">
        <v>22211.45</v>
      </c>
      <c r="N48" s="70">
        <v>22211.45</v>
      </c>
      <c r="O48" s="70">
        <v>48627.22</v>
      </c>
    </row>
    <row r="49" spans="6:15" ht="12" x14ac:dyDescent="0.2">
      <c r="F49" s="33" t="str">
        <f t="shared" si="2"/>
        <v xml:space="preserve"> 2491  </v>
      </c>
      <c r="G49" s="65" t="s">
        <v>193</v>
      </c>
      <c r="H49" s="70">
        <v>2201712</v>
      </c>
      <c r="I49" s="70">
        <v>828770.57</v>
      </c>
      <c r="J49" s="70">
        <v>3030482.57</v>
      </c>
      <c r="K49" s="70">
        <v>2329856.89</v>
      </c>
      <c r="L49" s="70">
        <v>2329856.89</v>
      </c>
      <c r="M49" s="70">
        <v>2329856.89</v>
      </c>
      <c r="N49" s="70">
        <v>2329856.89</v>
      </c>
      <c r="O49" s="70">
        <v>700625.68</v>
      </c>
    </row>
    <row r="50" spans="6:15" ht="12" x14ac:dyDescent="0.2">
      <c r="F50" s="33" t="str">
        <f t="shared" si="2"/>
        <v xml:space="preserve"> 2531  </v>
      </c>
      <c r="G50" s="65" t="s">
        <v>194</v>
      </c>
      <c r="H50" s="70">
        <v>1</v>
      </c>
      <c r="I50" s="72">
        <v>0</v>
      </c>
      <c r="J50" s="70">
        <v>1</v>
      </c>
      <c r="K50" s="70">
        <v>0</v>
      </c>
      <c r="L50" s="70">
        <v>0</v>
      </c>
      <c r="M50" s="70">
        <v>0</v>
      </c>
      <c r="N50" s="72">
        <v>0</v>
      </c>
      <c r="O50" s="70">
        <v>1</v>
      </c>
    </row>
    <row r="51" spans="6:15" ht="12" x14ac:dyDescent="0.2">
      <c r="F51" s="33" t="str">
        <f t="shared" si="2"/>
        <v xml:space="preserve"> 2551  </v>
      </c>
      <c r="G51" s="65" t="s">
        <v>195</v>
      </c>
      <c r="H51" s="70">
        <v>16638</v>
      </c>
      <c r="I51" s="70">
        <v>2742.16</v>
      </c>
      <c r="J51" s="70">
        <v>19380.16</v>
      </c>
      <c r="K51" s="70">
        <v>0</v>
      </c>
      <c r="L51" s="70">
        <v>0</v>
      </c>
      <c r="M51" s="70">
        <v>0</v>
      </c>
      <c r="N51" s="72">
        <v>0</v>
      </c>
      <c r="O51" s="70">
        <v>19380.16</v>
      </c>
    </row>
    <row r="52" spans="6:15" ht="12" x14ac:dyDescent="0.2">
      <c r="F52" s="33" t="str">
        <f t="shared" si="2"/>
        <v xml:space="preserve"> 2612  </v>
      </c>
      <c r="G52" s="65" t="s">
        <v>196</v>
      </c>
      <c r="H52" s="70">
        <v>309720</v>
      </c>
      <c r="I52" s="70">
        <v>51042.86</v>
      </c>
      <c r="J52" s="70">
        <v>360762.86</v>
      </c>
      <c r="K52" s="70">
        <v>283712.81</v>
      </c>
      <c r="L52" s="70">
        <v>283712.81</v>
      </c>
      <c r="M52" s="70">
        <v>283712.81</v>
      </c>
      <c r="N52" s="70">
        <v>283712.81</v>
      </c>
      <c r="O52" s="70">
        <v>77050.05</v>
      </c>
    </row>
    <row r="53" spans="6:15" ht="12" x14ac:dyDescent="0.2">
      <c r="F53" s="33" t="str">
        <f t="shared" si="2"/>
        <v xml:space="preserve"> 2711  </v>
      </c>
      <c r="G53" s="65" t="s">
        <v>197</v>
      </c>
      <c r="H53" s="70">
        <v>112824</v>
      </c>
      <c r="I53" s="70">
        <v>18593.759999999998</v>
      </c>
      <c r="J53" s="70">
        <v>131417.76</v>
      </c>
      <c r="K53" s="70">
        <v>79931.62</v>
      </c>
      <c r="L53" s="70">
        <v>79931.62</v>
      </c>
      <c r="M53" s="70">
        <v>79931.62</v>
      </c>
      <c r="N53" s="70">
        <v>79931.62</v>
      </c>
      <c r="O53" s="70">
        <v>51486.14</v>
      </c>
    </row>
    <row r="54" spans="6:15" ht="12" x14ac:dyDescent="0.2">
      <c r="F54" s="33" t="str">
        <f t="shared" si="2"/>
        <v xml:space="preserve"> 2722  </v>
      </c>
      <c r="G54" s="65" t="s">
        <v>198</v>
      </c>
      <c r="H54" s="70">
        <v>6756</v>
      </c>
      <c r="I54" s="70">
        <v>1113.4100000000001</v>
      </c>
      <c r="J54" s="70">
        <v>7869.41</v>
      </c>
      <c r="K54" s="70">
        <v>833.62</v>
      </c>
      <c r="L54" s="70">
        <v>833.62</v>
      </c>
      <c r="M54" s="70">
        <v>833.62</v>
      </c>
      <c r="N54" s="70">
        <v>833.62</v>
      </c>
      <c r="O54" s="70">
        <v>7035.79</v>
      </c>
    </row>
    <row r="55" spans="6:15" ht="12" x14ac:dyDescent="0.2">
      <c r="F55" s="33" t="str">
        <f t="shared" si="2"/>
        <v xml:space="preserve"> 2911  </v>
      </c>
      <c r="G55" s="65" t="s">
        <v>199</v>
      </c>
      <c r="H55" s="70">
        <v>34416</v>
      </c>
      <c r="I55" s="70">
        <v>5671.87</v>
      </c>
      <c r="J55" s="70">
        <v>40087.870000000003</v>
      </c>
      <c r="K55" s="70">
        <v>10033.620000000001</v>
      </c>
      <c r="L55" s="70">
        <v>10033.620000000001</v>
      </c>
      <c r="M55" s="70">
        <v>10033.620000000001</v>
      </c>
      <c r="N55" s="70">
        <v>10033.620000000001</v>
      </c>
      <c r="O55" s="70">
        <v>30054.25</v>
      </c>
    </row>
    <row r="56" spans="6:15" ht="12" x14ac:dyDescent="0.2">
      <c r="F56" s="33" t="str">
        <f t="shared" si="2"/>
        <v xml:space="preserve"> 2941  </v>
      </c>
      <c r="G56" s="65" t="s">
        <v>200</v>
      </c>
      <c r="H56" s="70">
        <v>50220</v>
      </c>
      <c r="I56" s="70">
        <v>8276.42</v>
      </c>
      <c r="J56" s="70">
        <v>58496.42</v>
      </c>
      <c r="K56" s="70">
        <v>540</v>
      </c>
      <c r="L56" s="70">
        <v>540</v>
      </c>
      <c r="M56" s="70">
        <v>540</v>
      </c>
      <c r="N56" s="70">
        <v>540</v>
      </c>
      <c r="O56" s="70">
        <v>57956.42</v>
      </c>
    </row>
    <row r="57" spans="6:15" ht="12" x14ac:dyDescent="0.2">
      <c r="F57" s="33" t="str">
        <f t="shared" si="2"/>
        <v xml:space="preserve"> 2981  </v>
      </c>
      <c r="G57" s="65" t="s">
        <v>201</v>
      </c>
      <c r="H57" s="70">
        <v>15072</v>
      </c>
      <c r="I57" s="70">
        <v>2483.91</v>
      </c>
      <c r="J57" s="70">
        <v>17555.91</v>
      </c>
      <c r="K57" s="70">
        <v>41.38</v>
      </c>
      <c r="L57" s="70">
        <v>41.38</v>
      </c>
      <c r="M57" s="70">
        <v>41.38</v>
      </c>
      <c r="N57" s="70">
        <v>41.38</v>
      </c>
      <c r="O57" s="70">
        <v>17514.53</v>
      </c>
    </row>
    <row r="58" spans="6:15" ht="12" x14ac:dyDescent="0.2">
      <c r="F58" s="33" t="str">
        <f t="shared" si="2"/>
        <v xml:space="preserve"> 3111  </v>
      </c>
      <c r="G58" s="65" t="s">
        <v>155</v>
      </c>
      <c r="H58" s="70">
        <v>6645808</v>
      </c>
      <c r="I58" s="70">
        <v>1288279.26</v>
      </c>
      <c r="J58" s="70">
        <v>7934087.2599999998</v>
      </c>
      <c r="K58" s="70">
        <v>5558768.2599999998</v>
      </c>
      <c r="L58" s="70">
        <v>5558768.2599999998</v>
      </c>
      <c r="M58" s="70">
        <v>5558768.2599999998</v>
      </c>
      <c r="N58" s="70">
        <v>5558768.2599999998</v>
      </c>
      <c r="O58" s="70">
        <v>2375319</v>
      </c>
    </row>
    <row r="59" spans="6:15" ht="12" x14ac:dyDescent="0.2">
      <c r="F59" s="33" t="str">
        <f t="shared" si="2"/>
        <v xml:space="preserve"> 3131  </v>
      </c>
      <c r="G59" s="65" t="s">
        <v>202</v>
      </c>
      <c r="H59" s="70">
        <v>5796</v>
      </c>
      <c r="I59" s="70">
        <v>2980.79</v>
      </c>
      <c r="J59" s="70">
        <v>8776.7900000000009</v>
      </c>
      <c r="K59" s="70">
        <v>5408.53</v>
      </c>
      <c r="L59" s="70">
        <v>5408.53</v>
      </c>
      <c r="M59" s="70">
        <v>5408.53</v>
      </c>
      <c r="N59" s="70">
        <v>5408.53</v>
      </c>
      <c r="O59" s="70">
        <v>3368.26</v>
      </c>
    </row>
    <row r="60" spans="6:15" ht="12" x14ac:dyDescent="0.2">
      <c r="F60" s="33" t="str">
        <f t="shared" si="2"/>
        <v xml:space="preserve"> 3141  </v>
      </c>
      <c r="G60" s="65" t="s">
        <v>203</v>
      </c>
      <c r="H60" s="70">
        <v>49452</v>
      </c>
      <c r="I60" s="70">
        <v>8149.85</v>
      </c>
      <c r="J60" s="70">
        <v>57601.85</v>
      </c>
      <c r="K60" s="70">
        <v>28602.12</v>
      </c>
      <c r="L60" s="70">
        <v>28602.12</v>
      </c>
      <c r="M60" s="70">
        <v>28602.12</v>
      </c>
      <c r="N60" s="70">
        <v>28602.12</v>
      </c>
      <c r="O60" s="70">
        <v>28999.73</v>
      </c>
    </row>
    <row r="61" spans="6:15" ht="12" x14ac:dyDescent="0.2">
      <c r="F61" s="33" t="str">
        <f t="shared" si="2"/>
        <v xml:space="preserve"> 3151  </v>
      </c>
      <c r="G61" s="65" t="s">
        <v>204</v>
      </c>
      <c r="H61" s="70">
        <v>71207</v>
      </c>
      <c r="I61" s="70">
        <v>11735.14</v>
      </c>
      <c r="J61" s="70">
        <v>82942.14</v>
      </c>
      <c r="K61" s="70">
        <v>42745.41</v>
      </c>
      <c r="L61" s="70">
        <v>42745.41</v>
      </c>
      <c r="M61" s="70">
        <v>42745.41</v>
      </c>
      <c r="N61" s="70">
        <v>42745.41</v>
      </c>
      <c r="O61" s="70">
        <v>40196.730000000003</v>
      </c>
    </row>
    <row r="62" spans="6:15" ht="12" x14ac:dyDescent="0.2">
      <c r="F62" s="33" t="str">
        <f t="shared" si="2"/>
        <v xml:space="preserve"> 3181  </v>
      </c>
      <c r="G62" s="65" t="s">
        <v>205</v>
      </c>
      <c r="H62" s="70">
        <v>5052</v>
      </c>
      <c r="I62" s="70">
        <v>832.59</v>
      </c>
      <c r="J62" s="70">
        <v>5884.59</v>
      </c>
      <c r="K62" s="70">
        <v>2206.1999999999998</v>
      </c>
      <c r="L62" s="70">
        <v>2206.1999999999998</v>
      </c>
      <c r="M62" s="70">
        <v>2206.1999999999998</v>
      </c>
      <c r="N62" s="70">
        <v>2206.1999999999998</v>
      </c>
      <c r="O62" s="70">
        <v>3678.39</v>
      </c>
    </row>
    <row r="63" spans="6:15" ht="12" x14ac:dyDescent="0.2">
      <c r="F63" s="33" t="str">
        <f t="shared" si="2"/>
        <v xml:space="preserve"> 3192  </v>
      </c>
      <c r="G63" s="65" t="s">
        <v>206</v>
      </c>
      <c r="H63" s="70">
        <v>4920</v>
      </c>
      <c r="I63" s="70">
        <v>810.83</v>
      </c>
      <c r="J63" s="70">
        <v>5730.83</v>
      </c>
      <c r="K63" s="70">
        <v>1213</v>
      </c>
      <c r="L63" s="70">
        <v>1213</v>
      </c>
      <c r="M63" s="70">
        <v>1213</v>
      </c>
      <c r="N63" s="70">
        <v>1213</v>
      </c>
      <c r="O63" s="70">
        <v>4517.83</v>
      </c>
    </row>
    <row r="64" spans="6:15" ht="12" x14ac:dyDescent="0.2">
      <c r="F64" s="33" t="str">
        <f t="shared" si="2"/>
        <v xml:space="preserve"> 3311  </v>
      </c>
      <c r="G64" s="65" t="s">
        <v>207</v>
      </c>
      <c r="H64" s="70">
        <v>64848</v>
      </c>
      <c r="I64" s="70">
        <v>10687.16</v>
      </c>
      <c r="J64" s="70">
        <v>75535.16</v>
      </c>
      <c r="K64" s="70">
        <v>0</v>
      </c>
      <c r="L64" s="70">
        <v>0</v>
      </c>
      <c r="M64" s="70">
        <v>0</v>
      </c>
      <c r="N64" s="72">
        <v>0</v>
      </c>
      <c r="O64" s="70">
        <v>75535.16</v>
      </c>
    </row>
    <row r="65" spans="6:15" ht="12" x14ac:dyDescent="0.2">
      <c r="F65" s="33" t="str">
        <f t="shared" si="2"/>
        <v xml:space="preserve"> 3314  </v>
      </c>
      <c r="G65" s="65" t="s">
        <v>208</v>
      </c>
      <c r="H65" s="70">
        <v>90302</v>
      </c>
      <c r="I65" s="70">
        <v>14882.06</v>
      </c>
      <c r="J65" s="70">
        <v>105184.06</v>
      </c>
      <c r="K65" s="70">
        <v>0</v>
      </c>
      <c r="L65" s="70">
        <v>0</v>
      </c>
      <c r="M65" s="70">
        <v>0</v>
      </c>
      <c r="N65" s="70">
        <v>0</v>
      </c>
      <c r="O65" s="70">
        <v>105184.06</v>
      </c>
    </row>
    <row r="66" spans="6:15" ht="12" x14ac:dyDescent="0.2">
      <c r="F66" s="33" t="str">
        <f t="shared" si="2"/>
        <v xml:space="preserve"> 3332  </v>
      </c>
      <c r="G66" s="65" t="s">
        <v>209</v>
      </c>
      <c r="H66" s="70">
        <v>71880</v>
      </c>
      <c r="I66" s="70">
        <v>11846.06</v>
      </c>
      <c r="J66" s="70">
        <v>83726.06</v>
      </c>
      <c r="K66" s="70">
        <v>16978</v>
      </c>
      <c r="L66" s="70">
        <v>16978</v>
      </c>
      <c r="M66" s="70">
        <v>16978</v>
      </c>
      <c r="N66" s="70">
        <v>16978</v>
      </c>
      <c r="O66" s="70">
        <v>66748.06</v>
      </c>
    </row>
    <row r="67" spans="6:15" ht="12" x14ac:dyDescent="0.2">
      <c r="F67" s="33" t="str">
        <f t="shared" si="2"/>
        <v xml:space="preserve"> 3341  </v>
      </c>
      <c r="G67" s="65" t="s">
        <v>210</v>
      </c>
      <c r="H67" s="70">
        <v>97392</v>
      </c>
      <c r="I67" s="70">
        <v>-42189.64</v>
      </c>
      <c r="J67" s="70">
        <v>55202.36</v>
      </c>
      <c r="K67" s="70">
        <v>29485.97</v>
      </c>
      <c r="L67" s="70">
        <v>29485.97</v>
      </c>
      <c r="M67" s="70">
        <v>29485.97</v>
      </c>
      <c r="N67" s="70">
        <v>29485.97</v>
      </c>
      <c r="O67" s="70">
        <v>25716.39</v>
      </c>
    </row>
    <row r="68" spans="6:15" ht="12" x14ac:dyDescent="0.2">
      <c r="F68" s="33" t="str">
        <f t="shared" si="2"/>
        <v xml:space="preserve"> 3353  </v>
      </c>
      <c r="G68" s="65" t="s">
        <v>211</v>
      </c>
      <c r="H68" s="70">
        <v>93356</v>
      </c>
      <c r="I68" s="70">
        <v>91504.1</v>
      </c>
      <c r="J68" s="70">
        <v>184860.1</v>
      </c>
      <c r="K68" s="70">
        <v>129920.6</v>
      </c>
      <c r="L68" s="70">
        <v>129920.6</v>
      </c>
      <c r="M68" s="70">
        <v>129920.6</v>
      </c>
      <c r="N68" s="70">
        <v>129920.6</v>
      </c>
      <c r="O68" s="70">
        <v>54939.5</v>
      </c>
    </row>
    <row r="69" spans="6:15" ht="12" x14ac:dyDescent="0.2">
      <c r="F69" s="33" t="str">
        <f t="shared" si="2"/>
        <v xml:space="preserve"> 3411  </v>
      </c>
      <c r="G69" s="65" t="s">
        <v>212</v>
      </c>
      <c r="H69" s="70">
        <v>26404</v>
      </c>
      <c r="I69" s="70">
        <v>4351.46</v>
      </c>
      <c r="J69" s="70">
        <v>30755.46</v>
      </c>
      <c r="K69" s="70">
        <v>14019.62</v>
      </c>
      <c r="L69" s="70">
        <v>14019.62</v>
      </c>
      <c r="M69" s="70">
        <v>14019.62</v>
      </c>
      <c r="N69" s="70">
        <v>14019.62</v>
      </c>
      <c r="O69" s="70">
        <v>16735.84</v>
      </c>
    </row>
    <row r="70" spans="6:15" ht="12" x14ac:dyDescent="0.2">
      <c r="F70" s="33" t="str">
        <f t="shared" si="2"/>
        <v xml:space="preserve"> 3451  </v>
      </c>
      <c r="G70" s="65" t="s">
        <v>213</v>
      </c>
      <c r="H70" s="70">
        <v>131355</v>
      </c>
      <c r="I70" s="70">
        <v>21647.73</v>
      </c>
      <c r="J70" s="70">
        <v>153002.73000000001</v>
      </c>
      <c r="K70" s="70">
        <v>86370.7</v>
      </c>
      <c r="L70" s="70">
        <v>86370.7</v>
      </c>
      <c r="M70" s="70">
        <v>86370.7</v>
      </c>
      <c r="N70" s="70">
        <v>86370.7</v>
      </c>
      <c r="O70" s="70">
        <v>66632.03</v>
      </c>
    </row>
    <row r="71" spans="6:15" ht="12" x14ac:dyDescent="0.2">
      <c r="F71" s="33" t="str">
        <f t="shared" si="2"/>
        <v xml:space="preserve"> 3471  </v>
      </c>
      <c r="G71" s="65" t="s">
        <v>214</v>
      </c>
      <c r="H71" s="70">
        <v>9996</v>
      </c>
      <c r="I71" s="70">
        <v>1647.37</v>
      </c>
      <c r="J71" s="70">
        <v>11643.37</v>
      </c>
      <c r="K71" s="70">
        <v>0</v>
      </c>
      <c r="L71" s="70">
        <v>0</v>
      </c>
      <c r="M71" s="70">
        <v>0</v>
      </c>
      <c r="N71" s="72">
        <v>0</v>
      </c>
      <c r="O71" s="70">
        <v>11643.37</v>
      </c>
    </row>
    <row r="72" spans="6:15" ht="12" x14ac:dyDescent="0.2">
      <c r="F72" s="33" t="str">
        <f t="shared" si="2"/>
        <v xml:space="preserve"> 3511  </v>
      </c>
      <c r="G72" s="65" t="s">
        <v>215</v>
      </c>
      <c r="H72" s="70">
        <v>1559520</v>
      </c>
      <c r="I72" s="70">
        <v>431734.44</v>
      </c>
      <c r="J72" s="70">
        <v>1991254.44</v>
      </c>
      <c r="K72" s="70">
        <v>1464634.9</v>
      </c>
      <c r="L72" s="70">
        <v>1464634.9</v>
      </c>
      <c r="M72" s="70">
        <v>1464634.9</v>
      </c>
      <c r="N72" s="70">
        <v>1464634.9</v>
      </c>
      <c r="O72" s="70">
        <v>526619.54</v>
      </c>
    </row>
    <row r="73" spans="6:15" ht="12" x14ac:dyDescent="0.2">
      <c r="F73" s="33" t="str">
        <f t="shared" si="2"/>
        <v xml:space="preserve"> 3521  </v>
      </c>
      <c r="G73" s="65" t="s">
        <v>216</v>
      </c>
      <c r="H73" s="70">
        <v>11112</v>
      </c>
      <c r="I73" s="70">
        <v>1831.29</v>
      </c>
      <c r="J73" s="70">
        <v>12943.29</v>
      </c>
      <c r="K73" s="70">
        <v>0</v>
      </c>
      <c r="L73" s="70">
        <v>0</v>
      </c>
      <c r="M73" s="70">
        <v>0</v>
      </c>
      <c r="N73" s="72">
        <v>0</v>
      </c>
      <c r="O73" s="70">
        <v>12943.29</v>
      </c>
    </row>
    <row r="74" spans="6:15" ht="12" x14ac:dyDescent="0.2">
      <c r="F74" s="33" t="str">
        <f t="shared" si="2"/>
        <v xml:space="preserve"> 3531  </v>
      </c>
      <c r="G74" s="65" t="s">
        <v>217</v>
      </c>
      <c r="H74" s="70">
        <v>74652</v>
      </c>
      <c r="I74" s="70">
        <v>12302.89</v>
      </c>
      <c r="J74" s="70">
        <v>86954.89</v>
      </c>
      <c r="K74" s="70">
        <v>38982.18</v>
      </c>
      <c r="L74" s="70">
        <v>38982.18</v>
      </c>
      <c r="M74" s="70">
        <v>38982.18</v>
      </c>
      <c r="N74" s="70">
        <v>38982.18</v>
      </c>
      <c r="O74" s="70">
        <v>47972.71</v>
      </c>
    </row>
    <row r="75" spans="6:15" ht="12" x14ac:dyDescent="0.2">
      <c r="F75" s="33" t="str">
        <f t="shared" si="2"/>
        <v xml:space="preserve"> 3551  </v>
      </c>
      <c r="G75" s="65" t="s">
        <v>218</v>
      </c>
      <c r="H75" s="70">
        <v>175260</v>
      </c>
      <c r="I75" s="70">
        <v>28883.42</v>
      </c>
      <c r="J75" s="70">
        <v>204143.42</v>
      </c>
      <c r="K75" s="70">
        <v>107949.98</v>
      </c>
      <c r="L75" s="70">
        <v>107949.98</v>
      </c>
      <c r="M75" s="70">
        <v>107949.98</v>
      </c>
      <c r="N75" s="70">
        <v>107949.98</v>
      </c>
      <c r="O75" s="70">
        <v>96193.44</v>
      </c>
    </row>
    <row r="76" spans="6:15" ht="12" x14ac:dyDescent="0.2">
      <c r="F76" s="33" t="str">
        <f t="shared" ref="F76:F106" si="5">MID(G76,7,7)</f>
        <v xml:space="preserve"> 3571  </v>
      </c>
      <c r="G76" s="65" t="s">
        <v>219</v>
      </c>
      <c r="H76" s="70">
        <v>106188</v>
      </c>
      <c r="I76" s="70">
        <v>17500.13</v>
      </c>
      <c r="J76" s="70">
        <v>123688.13</v>
      </c>
      <c r="K76" s="70">
        <v>67028.740000000005</v>
      </c>
      <c r="L76" s="70">
        <v>67028.740000000005</v>
      </c>
      <c r="M76" s="70">
        <v>67028.740000000005</v>
      </c>
      <c r="N76" s="70">
        <v>67028.740000000005</v>
      </c>
      <c r="O76" s="70">
        <v>56659.39</v>
      </c>
    </row>
    <row r="77" spans="6:15" ht="12" x14ac:dyDescent="0.2">
      <c r="F77" s="33" t="str">
        <f t="shared" si="5"/>
        <v xml:space="preserve"> 3581  </v>
      </c>
      <c r="G77" s="65" t="s">
        <v>220</v>
      </c>
      <c r="H77" s="70">
        <v>1598981</v>
      </c>
      <c r="I77" s="70">
        <v>263517.25</v>
      </c>
      <c r="J77" s="70">
        <v>1862498.25</v>
      </c>
      <c r="K77" s="70">
        <v>1532031.48</v>
      </c>
      <c r="L77" s="70">
        <v>1532031.48</v>
      </c>
      <c r="M77" s="70">
        <v>1532031.48</v>
      </c>
      <c r="N77" s="70">
        <v>1532031.48</v>
      </c>
      <c r="O77" s="70">
        <v>330466.77</v>
      </c>
    </row>
    <row r="78" spans="6:15" ht="12" x14ac:dyDescent="0.2">
      <c r="F78" s="33" t="str">
        <f t="shared" si="5"/>
        <v xml:space="preserve"> 3591  </v>
      </c>
      <c r="G78" s="65" t="s">
        <v>221</v>
      </c>
      <c r="H78" s="70">
        <v>16428</v>
      </c>
      <c r="I78" s="70">
        <v>2707.39</v>
      </c>
      <c r="J78" s="70">
        <v>19135.39</v>
      </c>
      <c r="K78" s="70">
        <v>2873</v>
      </c>
      <c r="L78" s="70">
        <v>2873</v>
      </c>
      <c r="M78" s="70">
        <v>2873</v>
      </c>
      <c r="N78" s="70">
        <v>2873</v>
      </c>
      <c r="O78" s="70">
        <v>16262.39</v>
      </c>
    </row>
    <row r="79" spans="6:15" ht="12" x14ac:dyDescent="0.2">
      <c r="F79" s="33" t="str">
        <f t="shared" si="5"/>
        <v xml:space="preserve"> 3612  </v>
      </c>
      <c r="G79" s="65" t="s">
        <v>222</v>
      </c>
      <c r="H79" s="70">
        <v>53352</v>
      </c>
      <c r="I79" s="70">
        <v>8792.58</v>
      </c>
      <c r="J79" s="70">
        <v>62144.58</v>
      </c>
      <c r="K79" s="70">
        <v>37385</v>
      </c>
      <c r="L79" s="70">
        <v>37385</v>
      </c>
      <c r="M79" s="70">
        <v>37385</v>
      </c>
      <c r="N79" s="70">
        <v>37385</v>
      </c>
      <c r="O79" s="70">
        <v>24759.58</v>
      </c>
    </row>
    <row r="80" spans="6:15" ht="12" x14ac:dyDescent="0.2">
      <c r="F80" s="33" t="str">
        <f t="shared" si="5"/>
        <v xml:space="preserve"> 3613  </v>
      </c>
      <c r="G80" s="65" t="s">
        <v>223</v>
      </c>
      <c r="H80" s="70">
        <v>112548</v>
      </c>
      <c r="I80" s="70">
        <v>18548.28</v>
      </c>
      <c r="J80" s="70">
        <v>131096.28</v>
      </c>
      <c r="K80" s="70">
        <v>65949.73</v>
      </c>
      <c r="L80" s="70">
        <v>65949.73</v>
      </c>
      <c r="M80" s="70">
        <v>65949.73</v>
      </c>
      <c r="N80" s="70">
        <v>65949.73</v>
      </c>
      <c r="O80" s="70">
        <v>65146.55</v>
      </c>
    </row>
    <row r="81" spans="3:15" ht="12" x14ac:dyDescent="0.2">
      <c r="F81" s="33" t="str">
        <f t="shared" si="5"/>
        <v xml:space="preserve"> 3651  </v>
      </c>
      <c r="G81" s="65" t="s">
        <v>224</v>
      </c>
      <c r="H81" s="70">
        <v>9337</v>
      </c>
      <c r="I81" s="70">
        <v>1538.77</v>
      </c>
      <c r="J81" s="70">
        <v>10875.77</v>
      </c>
      <c r="K81" s="70">
        <v>0</v>
      </c>
      <c r="L81" s="70">
        <v>0</v>
      </c>
      <c r="M81" s="70">
        <v>0</v>
      </c>
      <c r="N81" s="72">
        <v>0</v>
      </c>
      <c r="O81" s="70">
        <v>10875.77</v>
      </c>
    </row>
    <row r="82" spans="3:15" ht="12" x14ac:dyDescent="0.2">
      <c r="F82" s="33" t="str">
        <f t="shared" si="5"/>
        <v xml:space="preserve"> 3721  </v>
      </c>
      <c r="G82" s="65" t="s">
        <v>225</v>
      </c>
      <c r="H82" s="70">
        <v>25884</v>
      </c>
      <c r="I82" s="70">
        <v>4265.7700000000004</v>
      </c>
      <c r="J82" s="70">
        <v>30149.77</v>
      </c>
      <c r="K82" s="70">
        <v>7813.63</v>
      </c>
      <c r="L82" s="70">
        <v>7813.63</v>
      </c>
      <c r="M82" s="70">
        <v>7813.63</v>
      </c>
      <c r="N82" s="70">
        <v>7813.63</v>
      </c>
      <c r="O82" s="70">
        <v>22336.14</v>
      </c>
    </row>
    <row r="83" spans="3:15" ht="12" x14ac:dyDescent="0.2">
      <c r="F83" s="33" t="str">
        <f t="shared" si="5"/>
        <v xml:space="preserve"> 3751  </v>
      </c>
      <c r="G83" s="65" t="s">
        <v>226</v>
      </c>
      <c r="H83" s="70">
        <v>95656</v>
      </c>
      <c r="I83" s="70">
        <v>15764.42</v>
      </c>
      <c r="J83" s="70">
        <v>111420.42</v>
      </c>
      <c r="K83" s="70">
        <v>26250.35</v>
      </c>
      <c r="L83" s="70">
        <v>26250.35</v>
      </c>
      <c r="M83" s="70">
        <v>26250.35</v>
      </c>
      <c r="N83" s="70">
        <v>26250.35</v>
      </c>
      <c r="O83" s="70">
        <v>85170.07</v>
      </c>
    </row>
    <row r="84" spans="3:15" ht="12" x14ac:dyDescent="0.2">
      <c r="F84" s="33" t="str">
        <f t="shared" si="5"/>
        <v xml:space="preserve"> 3812  </v>
      </c>
      <c r="G84" s="65" t="s">
        <v>227</v>
      </c>
      <c r="H84" s="70">
        <v>68232</v>
      </c>
      <c r="I84" s="70">
        <v>11244.85</v>
      </c>
      <c r="J84" s="70">
        <v>79476.850000000006</v>
      </c>
      <c r="K84" s="70">
        <v>31522.77</v>
      </c>
      <c r="L84" s="70">
        <v>31522.77</v>
      </c>
      <c r="M84" s="70">
        <v>31522.77</v>
      </c>
      <c r="N84" s="70">
        <v>31522.77</v>
      </c>
      <c r="O84" s="70">
        <v>47954.080000000002</v>
      </c>
    </row>
    <row r="85" spans="3:15" ht="12" x14ac:dyDescent="0.2">
      <c r="F85" s="33" t="str">
        <f t="shared" si="5"/>
        <v xml:space="preserve"> 3821  </v>
      </c>
      <c r="G85" s="65" t="s">
        <v>228</v>
      </c>
      <c r="H85" s="70">
        <v>14676</v>
      </c>
      <c r="I85" s="70">
        <v>2418.65</v>
      </c>
      <c r="J85" s="70">
        <v>17094.650000000001</v>
      </c>
      <c r="K85" s="70">
        <v>16.809999999999999</v>
      </c>
      <c r="L85" s="70">
        <v>16.809999999999999</v>
      </c>
      <c r="M85" s="70">
        <v>16.809999999999999</v>
      </c>
      <c r="N85" s="70">
        <v>16.809999999999999</v>
      </c>
      <c r="O85" s="70">
        <v>17077.84</v>
      </c>
    </row>
    <row r="86" spans="3:15" ht="12" x14ac:dyDescent="0.2">
      <c r="F86" s="33" t="str">
        <f t="shared" si="5"/>
        <v xml:space="preserve"> 3831  </v>
      </c>
      <c r="G86" s="65" t="s">
        <v>229</v>
      </c>
      <c r="H86" s="70">
        <v>20160</v>
      </c>
      <c r="I86" s="70">
        <v>3322.43</v>
      </c>
      <c r="J86" s="70">
        <v>23482.43</v>
      </c>
      <c r="K86" s="70">
        <v>5117.26</v>
      </c>
      <c r="L86" s="70">
        <v>5117.26</v>
      </c>
      <c r="M86" s="70">
        <v>5117.26</v>
      </c>
      <c r="N86" s="70">
        <v>5117.26</v>
      </c>
      <c r="O86" s="70">
        <v>18365.169999999998</v>
      </c>
    </row>
    <row r="87" spans="3:15" ht="12" x14ac:dyDescent="0.2">
      <c r="F87" s="33" t="str">
        <f t="shared" si="5"/>
        <v xml:space="preserve"> 3921  </v>
      </c>
      <c r="G87" s="65" t="s">
        <v>230</v>
      </c>
      <c r="H87" s="70">
        <v>2714740</v>
      </c>
      <c r="I87" s="70">
        <v>272677.46999999997</v>
      </c>
      <c r="J87" s="70">
        <v>2987417.47</v>
      </c>
      <c r="K87" s="70">
        <v>2455929.3199999998</v>
      </c>
      <c r="L87" s="70">
        <v>2455929.3199999998</v>
      </c>
      <c r="M87" s="70">
        <v>2455929.3199999998</v>
      </c>
      <c r="N87" s="70">
        <v>2455929.3199999998</v>
      </c>
      <c r="O87" s="70">
        <v>531488.15</v>
      </c>
    </row>
    <row r="88" spans="3:15" ht="12" x14ac:dyDescent="0.2">
      <c r="F88" s="33" t="str">
        <f t="shared" si="5"/>
        <v xml:space="preserve"> 3951  </v>
      </c>
      <c r="G88" s="65" t="s">
        <v>231</v>
      </c>
      <c r="H88" s="70">
        <v>1558128</v>
      </c>
      <c r="I88" s="70">
        <v>82064.06</v>
      </c>
      <c r="J88" s="70">
        <v>1640192.06</v>
      </c>
      <c r="K88" s="70">
        <f>1054901.76-0.28</f>
        <v>1054901.48</v>
      </c>
      <c r="L88" s="70">
        <f>1054901.76-0.28</f>
        <v>1054901.48</v>
      </c>
      <c r="M88" s="70">
        <f>1054901.76-0.28</f>
        <v>1054901.48</v>
      </c>
      <c r="N88" s="70">
        <f>1054901.76-0.28</f>
        <v>1054901.48</v>
      </c>
      <c r="O88" s="70">
        <f>+J88-L88</f>
        <v>585290.58000000007</v>
      </c>
    </row>
    <row r="89" spans="3:15" ht="12" x14ac:dyDescent="0.2">
      <c r="F89" s="33" t="str">
        <f t="shared" si="5"/>
        <v xml:space="preserve"> 3981  </v>
      </c>
      <c r="G89" s="65" t="s">
        <v>232</v>
      </c>
      <c r="H89" s="70">
        <v>185970</v>
      </c>
      <c r="I89" s="70">
        <v>30648.46</v>
      </c>
      <c r="J89" s="70">
        <v>216618.46</v>
      </c>
      <c r="K89" s="70">
        <v>166275</v>
      </c>
      <c r="L89" s="70">
        <v>166275</v>
      </c>
      <c r="M89" s="70">
        <v>166275</v>
      </c>
      <c r="N89" s="70">
        <v>166275</v>
      </c>
      <c r="O89" s="70">
        <v>50343.46</v>
      </c>
    </row>
    <row r="90" spans="3:15" ht="12" x14ac:dyDescent="0.2">
      <c r="F90" s="33" t="str">
        <f t="shared" si="5"/>
        <v xml:space="preserve"> 4451  </v>
      </c>
      <c r="G90" s="65" t="s">
        <v>233</v>
      </c>
      <c r="H90" s="70">
        <v>10124</v>
      </c>
      <c r="I90" s="70">
        <v>-5124</v>
      </c>
      <c r="J90" s="70">
        <v>5000</v>
      </c>
      <c r="K90" s="70">
        <v>5000</v>
      </c>
      <c r="L90" s="70">
        <v>5000</v>
      </c>
      <c r="M90" s="70">
        <v>5000</v>
      </c>
      <c r="N90" s="73">
        <v>5000</v>
      </c>
      <c r="O90" s="70">
        <v>0</v>
      </c>
    </row>
    <row r="91" spans="3:15" ht="12" x14ac:dyDescent="0.2">
      <c r="C91" s="66">
        <v>51603</v>
      </c>
      <c r="G91" s="65" t="s">
        <v>234</v>
      </c>
      <c r="H91" s="70">
        <v>3200000</v>
      </c>
      <c r="I91" s="70">
        <v>-794416</v>
      </c>
      <c r="J91" s="70">
        <v>2405584</v>
      </c>
      <c r="K91" s="70">
        <v>2257537.64</v>
      </c>
      <c r="L91" s="70">
        <v>2257537.64</v>
      </c>
      <c r="M91" s="70">
        <v>2257537.64</v>
      </c>
      <c r="N91" s="70">
        <v>2187817.64</v>
      </c>
      <c r="O91" s="70">
        <v>148046.35999999999</v>
      </c>
    </row>
    <row r="92" spans="3:15" ht="12" x14ac:dyDescent="0.2">
      <c r="D92" s="33" t="s">
        <v>152</v>
      </c>
      <c r="G92" s="65" t="s">
        <v>153</v>
      </c>
      <c r="H92" s="70">
        <v>3200000</v>
      </c>
      <c r="I92" s="70">
        <v>-794416</v>
      </c>
      <c r="J92" s="70">
        <v>2405584</v>
      </c>
      <c r="K92" s="70">
        <v>2257537.64</v>
      </c>
      <c r="L92" s="70">
        <v>2257537.64</v>
      </c>
      <c r="M92" s="70">
        <v>2257537.64</v>
      </c>
      <c r="N92" s="70">
        <v>2187817.64</v>
      </c>
      <c r="O92" s="70">
        <v>148046.35999999999</v>
      </c>
    </row>
    <row r="93" spans="3:15" ht="12" x14ac:dyDescent="0.2">
      <c r="E93" s="33">
        <v>1</v>
      </c>
      <c r="G93" s="65" t="s">
        <v>154</v>
      </c>
      <c r="H93" s="70">
        <v>1420399</v>
      </c>
      <c r="I93" s="70">
        <v>236868.03</v>
      </c>
      <c r="J93" s="70">
        <v>1657267.03</v>
      </c>
      <c r="K93" s="70">
        <v>1657267.03</v>
      </c>
      <c r="L93" s="70">
        <v>1657267.03</v>
      </c>
      <c r="M93" s="70">
        <v>1657267.03</v>
      </c>
      <c r="N93" s="70">
        <v>1657267.03</v>
      </c>
      <c r="O93" s="70">
        <v>0</v>
      </c>
    </row>
    <row r="94" spans="3:15" ht="12" x14ac:dyDescent="0.2">
      <c r="F94" s="33" t="str">
        <f t="shared" si="5"/>
        <v xml:space="preserve"> 2491  </v>
      </c>
      <c r="G94" s="65" t="s">
        <v>193</v>
      </c>
      <c r="H94" s="70">
        <v>585000</v>
      </c>
      <c r="I94" s="70">
        <v>325000</v>
      </c>
      <c r="J94" s="70">
        <v>910000</v>
      </c>
      <c r="K94" s="70">
        <v>910000</v>
      </c>
      <c r="L94" s="70">
        <v>910000</v>
      </c>
      <c r="M94" s="70">
        <v>910000</v>
      </c>
      <c r="N94" s="70">
        <v>910000</v>
      </c>
      <c r="O94" s="70">
        <v>0</v>
      </c>
    </row>
    <row r="95" spans="3:15" ht="12" x14ac:dyDescent="0.2">
      <c r="F95" s="33" t="str">
        <f t="shared" si="5"/>
        <v xml:space="preserve"> 3111  </v>
      </c>
      <c r="G95" s="65" t="s">
        <v>155</v>
      </c>
      <c r="H95" s="70">
        <v>755199</v>
      </c>
      <c r="I95" s="70">
        <v>-33524</v>
      </c>
      <c r="J95" s="70">
        <v>721675</v>
      </c>
      <c r="K95" s="70">
        <v>721675</v>
      </c>
      <c r="L95" s="70">
        <v>721675</v>
      </c>
      <c r="M95" s="70">
        <v>721675</v>
      </c>
      <c r="N95" s="70">
        <v>721675</v>
      </c>
      <c r="O95" s="70">
        <v>0</v>
      </c>
    </row>
    <row r="96" spans="3:15" ht="12" x14ac:dyDescent="0.2">
      <c r="F96" s="33" t="str">
        <f t="shared" si="5"/>
        <v xml:space="preserve"> 3341  </v>
      </c>
      <c r="G96" s="65" t="s">
        <v>210</v>
      </c>
      <c r="H96" s="70">
        <v>80200</v>
      </c>
      <c r="I96" s="70">
        <v>-54607.97</v>
      </c>
      <c r="J96" s="70">
        <v>25592.03</v>
      </c>
      <c r="K96" s="70">
        <v>25592.03</v>
      </c>
      <c r="L96" s="70">
        <v>25592.03</v>
      </c>
      <c r="M96" s="70">
        <v>25592.03</v>
      </c>
      <c r="N96" s="70">
        <v>25592.03</v>
      </c>
      <c r="O96" s="70">
        <v>0</v>
      </c>
    </row>
    <row r="97" spans="3:15" ht="12" x14ac:dyDescent="0.2">
      <c r="E97" s="33">
        <v>2</v>
      </c>
      <c r="G97" s="65" t="s">
        <v>157</v>
      </c>
      <c r="H97" s="70">
        <v>1779601</v>
      </c>
      <c r="I97" s="70">
        <v>-1031284.03</v>
      </c>
      <c r="J97" s="70">
        <v>748316.97</v>
      </c>
      <c r="K97" s="70">
        <v>600270.61</v>
      </c>
      <c r="L97" s="70">
        <v>600270.61</v>
      </c>
      <c r="M97" s="70">
        <v>600270.61</v>
      </c>
      <c r="N97" s="70">
        <v>530550.61</v>
      </c>
      <c r="O97" s="70">
        <v>148046.35999999999</v>
      </c>
    </row>
    <row r="98" spans="3:15" ht="12" x14ac:dyDescent="0.2">
      <c r="F98" s="33" t="str">
        <f t="shared" si="5"/>
        <v xml:space="preserve"> 5151  </v>
      </c>
      <c r="G98" s="65" t="s">
        <v>159</v>
      </c>
      <c r="H98" s="72">
        <v>0</v>
      </c>
      <c r="I98" s="70">
        <v>103702.75</v>
      </c>
      <c r="J98" s="70">
        <v>103702.75</v>
      </c>
      <c r="K98" s="70">
        <v>103702.75</v>
      </c>
      <c r="L98" s="70">
        <v>103702.75</v>
      </c>
      <c r="M98" s="70">
        <v>103702.75</v>
      </c>
      <c r="N98" s="70">
        <v>33982.75</v>
      </c>
      <c r="O98" s="70">
        <v>0</v>
      </c>
    </row>
    <row r="99" spans="3:15" ht="12" x14ac:dyDescent="0.2">
      <c r="F99" s="33" t="str">
        <f t="shared" si="5"/>
        <v xml:space="preserve"> 6221  </v>
      </c>
      <c r="G99" s="65" t="s">
        <v>170</v>
      </c>
      <c r="H99" s="70">
        <v>110000</v>
      </c>
      <c r="I99" s="70">
        <v>-110000</v>
      </c>
      <c r="J99" s="70">
        <v>0</v>
      </c>
      <c r="K99" s="70">
        <v>0</v>
      </c>
      <c r="L99" s="70">
        <v>0</v>
      </c>
      <c r="M99" s="70">
        <v>0</v>
      </c>
      <c r="N99" s="72">
        <v>0</v>
      </c>
      <c r="O99" s="70">
        <v>0</v>
      </c>
    </row>
    <row r="100" spans="3:15" ht="12" x14ac:dyDescent="0.2">
      <c r="F100" s="33" t="str">
        <f t="shared" si="5"/>
        <v xml:space="preserve"> 6231  </v>
      </c>
      <c r="G100" s="65" t="s">
        <v>171</v>
      </c>
      <c r="H100" s="70">
        <v>1669601</v>
      </c>
      <c r="I100" s="70">
        <v>-1024986.78</v>
      </c>
      <c r="J100" s="70">
        <v>644614.22</v>
      </c>
      <c r="K100" s="70">
        <v>496567.86</v>
      </c>
      <c r="L100" s="70">
        <v>496567.86</v>
      </c>
      <c r="M100" s="70">
        <v>496567.86</v>
      </c>
      <c r="N100" s="70">
        <v>496567.86</v>
      </c>
      <c r="O100" s="70">
        <v>148046.35999999999</v>
      </c>
    </row>
    <row r="101" spans="3:15" ht="12" x14ac:dyDescent="0.2">
      <c r="C101" s="66">
        <v>61602</v>
      </c>
      <c r="G101" s="65" t="s">
        <v>235</v>
      </c>
      <c r="H101" s="70">
        <v>3200000</v>
      </c>
      <c r="I101" s="70">
        <v>-3200000</v>
      </c>
      <c r="J101" s="70">
        <v>0</v>
      </c>
      <c r="K101" s="70">
        <v>0</v>
      </c>
      <c r="L101" s="70">
        <v>0</v>
      </c>
      <c r="M101" s="70">
        <v>0</v>
      </c>
      <c r="N101" s="72">
        <v>0</v>
      </c>
      <c r="O101" s="70">
        <v>0</v>
      </c>
    </row>
    <row r="102" spans="3:15" ht="12" x14ac:dyDescent="0.2">
      <c r="D102" s="33" t="s">
        <v>152</v>
      </c>
      <c r="G102" s="65" t="s">
        <v>153</v>
      </c>
      <c r="H102" s="70">
        <v>3200000</v>
      </c>
      <c r="I102" s="70">
        <v>-3200000</v>
      </c>
      <c r="J102" s="70">
        <v>0</v>
      </c>
      <c r="K102" s="70">
        <v>0</v>
      </c>
      <c r="L102" s="70">
        <v>0</v>
      </c>
      <c r="M102" s="70">
        <v>0</v>
      </c>
      <c r="N102" s="72">
        <v>0</v>
      </c>
      <c r="O102" s="70">
        <v>0</v>
      </c>
    </row>
    <row r="103" spans="3:15" ht="12" x14ac:dyDescent="0.2">
      <c r="E103" s="33">
        <v>1</v>
      </c>
      <c r="G103" s="65" t="s">
        <v>154</v>
      </c>
      <c r="H103" s="70">
        <v>585000</v>
      </c>
      <c r="I103" s="70">
        <v>-585000</v>
      </c>
      <c r="J103" s="70">
        <v>0</v>
      </c>
      <c r="K103" s="70">
        <v>0</v>
      </c>
      <c r="L103" s="70">
        <v>0</v>
      </c>
      <c r="M103" s="70">
        <v>0</v>
      </c>
      <c r="N103" s="72">
        <v>0</v>
      </c>
      <c r="O103" s="70">
        <v>0</v>
      </c>
    </row>
    <row r="104" spans="3:15" ht="12" x14ac:dyDescent="0.2">
      <c r="F104" s="33" t="str">
        <f t="shared" si="5"/>
        <v xml:space="preserve"> 2491  </v>
      </c>
      <c r="G104" s="65" t="s">
        <v>193</v>
      </c>
      <c r="H104" s="70">
        <v>585000</v>
      </c>
      <c r="I104" s="70">
        <v>-585000</v>
      </c>
      <c r="J104" s="70">
        <v>0</v>
      </c>
      <c r="K104" s="70">
        <v>0</v>
      </c>
      <c r="L104" s="70">
        <v>0</v>
      </c>
      <c r="M104" s="70">
        <v>0</v>
      </c>
      <c r="N104" s="72">
        <v>0</v>
      </c>
      <c r="O104" s="70">
        <v>0</v>
      </c>
    </row>
    <row r="105" spans="3:15" ht="12" x14ac:dyDescent="0.2">
      <c r="E105" s="33">
        <v>2</v>
      </c>
      <c r="G105" s="65" t="s">
        <v>157</v>
      </c>
      <c r="H105" s="70">
        <v>2615000</v>
      </c>
      <c r="I105" s="70">
        <v>-2615000</v>
      </c>
      <c r="J105" s="70">
        <v>0</v>
      </c>
      <c r="K105" s="70">
        <v>0</v>
      </c>
      <c r="L105" s="70">
        <v>0</v>
      </c>
      <c r="M105" s="70">
        <v>0</v>
      </c>
      <c r="N105" s="72">
        <v>0</v>
      </c>
      <c r="O105" s="70">
        <v>0</v>
      </c>
    </row>
    <row r="106" spans="3:15" ht="12" x14ac:dyDescent="0.2">
      <c r="F106" s="33" t="str">
        <f t="shared" si="5"/>
        <v xml:space="preserve"> 6231  </v>
      </c>
      <c r="G106" s="68" t="s">
        <v>171</v>
      </c>
      <c r="H106" s="74">
        <v>2615000</v>
      </c>
      <c r="I106" s="74">
        <v>-2615000</v>
      </c>
      <c r="J106" s="74">
        <v>0</v>
      </c>
      <c r="K106" s="74">
        <v>0</v>
      </c>
      <c r="L106" s="74">
        <v>0</v>
      </c>
      <c r="M106" s="74">
        <v>0</v>
      </c>
      <c r="N106" s="75">
        <v>0</v>
      </c>
      <c r="O106" s="74">
        <v>0</v>
      </c>
    </row>
    <row r="111" spans="3:15" x14ac:dyDescent="0.2">
      <c r="G111" s="81"/>
    </row>
    <row r="112" spans="3:15" x14ac:dyDescent="0.2">
      <c r="G112" s="82"/>
    </row>
  </sheetData>
  <sheetProtection algorithmName="SHA-512" hashValue="9CCX4w4j1zNciuWLG02lMBjfRWg8860PfGRjprfSz+Wr2SU+osxdYORmxogPtsAcscC3AH6P9V2A9fYG9vlFig==" saltValue="v/9vTZupsfsriL40ozQ9aQ==" spinCount="100000" sheet="1" objects="1" scenarios="1" insertRows="0" deleteRows="0" autoFilter="0"/>
  <protectedRanges>
    <protectedRange sqref="H3:O3" name="Rango1_2"/>
  </protectedRanges>
  <mergeCells count="1">
    <mergeCell ref="A1:O1"/>
  </mergeCells>
  <dataValidations count="15">
    <dataValidation allowBlank="1" showInputMessage="1" showErrorMessage="1" prompt="De acuerdo al Clasificador Funcional del Gasto (finalidad, función y subfunción); publicado en el DOF del 27 de diciembre de 2010. A tres dígitos" sqref="A2"/>
    <dataValidation allowBlank="1" showInputMessage="1" showErrorMessage="1" prompt="Refleja las modificaciones realizadas al Presupuesto Aprobado" sqref="I2"/>
    <dataValidation allowBlank="1" showInputMessage="1" showErrorMessage="1" prompt="De acuerdo a la Clasificación Administrativa, publicada en el DOF del 7 de julio de 2011. A cuatro dígitos. Además incluir la UR, separado por guion (CA - UR)." sqref="D2"/>
    <dataValidation allowBlank="1" showInputMessage="1" showErrorMessage="1" prompt="Clasificador por Fuentes de Financiamiento de acuerdo al emitido por el CONAC (DOF 2-ene-13). A un dígito." sqref="C2"/>
    <dataValidation allowBlank="1" showInputMessage="1" showErrorMessage="1" prompt="De acuerdo al Clasificador por objeto del gasto (capítulo, concepto; partida genérica y especifica), publicadas en el DOF el 22 de diciembre de 2014. A cuatro digitos." sqref="F2"/>
    <dataValidation allowBlank="1" showInputMessage="1" showErrorMessage="1" prompt="Se refiere al nombre que se asigna a cada uno de los desagregados que se señalan." sqref="G2"/>
    <dataValidation allowBlank="1" showInputMessage="1" showErrorMessage="1" prompt="Refleja las asignaciones presupuestarias anuales comprometidas en el Presupuesto de Egresos." sqref="H2"/>
    <dataValidation allowBlank="1" showInputMessage="1" showErrorMessage="1" prompt="Es el momento que refleja la asignación presupuestaria que resulta de incorporar; en su caso, las adecuaciones presupuestarias al presupuesto aprobado." sqref="J2"/>
    <dataValidation allowBlank="1" showInputMessage="1" showErrorMessage="1" prompt="En esta columna deben registrarse los &quot;cargos&quot; del comprometido. Éste momento contable del gasto refleja la aprobación por autoridad competente de un acto administrativo, u otro instrumento jurídico que formaliza una relación jurídica..." sqref="K2"/>
    <dataValidation allowBlank="1" showInputMessage="1" showErrorMessage="1" prompt="En esta columna deben registrarse los &quot;cargos&quot; del devengado. Este momento contable refleja el reconocimiento de una obligación de pago a favor de terceros por la recepción de conformidad de bienes, servicios y obras oportunamente..." sqref="L2"/>
    <dataValidation allowBlank="1" showInputMessage="1" showErrorMessage="1" prompt="En esta columna deben registrarse los &quot;cargos&quot; del ejercido. Este momento refleja la emisión de una cuenta por liquidar certificada o documento equivalente (solicitud de pago) debidamente aprobado por la autoridad competente." sqref="M2"/>
    <dataValidation allowBlank="1" showInputMessage="1" showErrorMessage="1" prompt="Es el momento que refleja la cancelación total o parcial de las obligaciones de pago, que se concreta mediante el desembolso de efectivo o cualquier otro medio de pago." sqref="N2"/>
    <dataValidation allowBlank="1" showInputMessage="1" showErrorMessage="1" prompt="Clasificación Programática de acuerdo al emitido por el CONAC (DOF 8-ago-13). Letra y número." sqref="B2"/>
    <dataValidation allowBlank="1" showInputMessage="1" showErrorMessage="1" prompt="Modificado menos devengado" sqref="O2"/>
    <dataValidation allowBlank="1" showInputMessage="1" showErrorMessage="1" prompt="Para el llenado de este formato se debe utilizar la Clasificación por Tipo de Gasto aprobado por el CONAC identificando el ejercicio presupuestal de gasto corriente, gasto de capital y el de amortización de la deuda y disminución de pasivos..." sqref="E2"/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topLeftCell="A64" workbookViewId="0">
      <selection activeCell="B81" sqref="B81:B82"/>
    </sheetView>
  </sheetViews>
  <sheetFormatPr baseColWidth="10" defaultRowHeight="11.25" x14ac:dyDescent="0.2"/>
  <cols>
    <col min="1" max="1" width="9.1640625" style="34" customWidth="1"/>
    <col min="2" max="2" width="61.1640625" style="34" bestFit="1" customWidth="1"/>
    <col min="3" max="3" width="18.33203125" style="34" customWidth="1"/>
    <col min="4" max="4" width="19.83203125" style="34" customWidth="1"/>
    <col min="5" max="8" width="18.33203125" style="34" customWidth="1"/>
    <col min="9" max="16384" width="12" style="34"/>
  </cols>
  <sheetData>
    <row r="1" spans="1:8" ht="35.1" customHeight="1" x14ac:dyDescent="0.2">
      <c r="A1" s="78" t="s">
        <v>246</v>
      </c>
      <c r="B1" s="79"/>
      <c r="C1" s="79"/>
      <c r="D1" s="79"/>
      <c r="E1" s="79"/>
      <c r="F1" s="79"/>
      <c r="G1" s="79"/>
      <c r="H1" s="80"/>
    </row>
    <row r="2" spans="1:8" ht="24.95" customHeight="1" x14ac:dyDescent="0.2">
      <c r="A2" s="49" t="s">
        <v>3</v>
      </c>
      <c r="B2" s="49" t="s">
        <v>4</v>
      </c>
      <c r="C2" s="50" t="s">
        <v>5</v>
      </c>
      <c r="D2" s="50" t="s">
        <v>142</v>
      </c>
      <c r="E2" s="50" t="s">
        <v>6</v>
      </c>
      <c r="F2" s="50" t="s">
        <v>8</v>
      </c>
      <c r="G2" s="50" t="s">
        <v>10</v>
      </c>
      <c r="H2" s="50" t="s">
        <v>11</v>
      </c>
    </row>
    <row r="3" spans="1:8" ht="12" x14ac:dyDescent="0.2">
      <c r="A3" s="30">
        <v>900001</v>
      </c>
      <c r="B3" s="7" t="s">
        <v>12</v>
      </c>
      <c r="C3" s="76">
        <v>44775866</v>
      </c>
      <c r="D3" s="76">
        <v>-2018474.37</v>
      </c>
      <c r="E3" s="76">
        <v>42757391.630000003</v>
      </c>
      <c r="F3" s="76">
        <f>31719400.87-0.28</f>
        <v>31719400.59</v>
      </c>
      <c r="G3" s="76">
        <f>31579960.87-0.28</f>
        <v>31579960.59</v>
      </c>
      <c r="H3" s="76">
        <f>E3-F3</f>
        <v>11037991.040000003</v>
      </c>
    </row>
    <row r="4" spans="1:8" ht="12" x14ac:dyDescent="0.2">
      <c r="A4" s="35">
        <v>1000</v>
      </c>
      <c r="B4" s="36" t="s">
        <v>70</v>
      </c>
      <c r="C4" s="70">
        <v>12543983</v>
      </c>
      <c r="D4" s="70">
        <v>2070495.75</v>
      </c>
      <c r="E4" s="70">
        <v>14614478.75</v>
      </c>
      <c r="F4" s="70">
        <v>10308093.5</v>
      </c>
      <c r="G4" s="70">
        <v>10308093.5</v>
      </c>
      <c r="H4" s="70">
        <v>4306385.25</v>
      </c>
    </row>
    <row r="5" spans="1:8" ht="12" x14ac:dyDescent="0.2">
      <c r="A5" s="35">
        <v>1100</v>
      </c>
      <c r="B5" s="36" t="s">
        <v>71</v>
      </c>
      <c r="C5" s="70">
        <v>7708008</v>
      </c>
      <c r="D5" s="70">
        <v>1270304.7</v>
      </c>
      <c r="E5" s="70">
        <v>8978312.6999999993</v>
      </c>
      <c r="F5" s="70">
        <v>7235693.7599999998</v>
      </c>
      <c r="G5" s="70">
        <v>7235693.7599999998</v>
      </c>
      <c r="H5" s="70">
        <v>1742618.94</v>
      </c>
    </row>
    <row r="6" spans="1:8" ht="12" x14ac:dyDescent="0.2">
      <c r="A6" s="35">
        <v>1200</v>
      </c>
      <c r="B6" s="36" t="s">
        <v>72</v>
      </c>
      <c r="C6" s="72">
        <v>0</v>
      </c>
      <c r="D6" s="72">
        <v>0</v>
      </c>
      <c r="E6" s="72">
        <v>0</v>
      </c>
      <c r="F6" s="70">
        <v>0</v>
      </c>
      <c r="G6" s="72">
        <v>0</v>
      </c>
      <c r="H6" s="70">
        <v>0</v>
      </c>
    </row>
    <row r="7" spans="1:8" ht="12" x14ac:dyDescent="0.2">
      <c r="A7" s="35">
        <v>1300</v>
      </c>
      <c r="B7" s="36" t="s">
        <v>73</v>
      </c>
      <c r="C7" s="70">
        <v>1905714</v>
      </c>
      <c r="D7" s="70">
        <v>317274.55</v>
      </c>
      <c r="E7" s="70">
        <v>2222988.5499999998</v>
      </c>
      <c r="F7" s="70">
        <v>1054456.1599999999</v>
      </c>
      <c r="G7" s="70">
        <v>1054456.1599999999</v>
      </c>
      <c r="H7" s="70">
        <v>1168532.3899999999</v>
      </c>
    </row>
    <row r="8" spans="1:8" ht="12" x14ac:dyDescent="0.2">
      <c r="A8" s="35">
        <v>1400</v>
      </c>
      <c r="B8" s="36" t="s">
        <v>74</v>
      </c>
      <c r="C8" s="70">
        <v>2156890</v>
      </c>
      <c r="D8" s="70">
        <v>355462.46</v>
      </c>
      <c r="E8" s="70">
        <v>2512352.46</v>
      </c>
      <c r="F8" s="70">
        <v>1705837.82</v>
      </c>
      <c r="G8" s="70">
        <v>1705837.82</v>
      </c>
      <c r="H8" s="70">
        <v>806514.64</v>
      </c>
    </row>
    <row r="9" spans="1:8" ht="12" x14ac:dyDescent="0.2">
      <c r="A9" s="35">
        <v>1500</v>
      </c>
      <c r="B9" s="36" t="s">
        <v>75</v>
      </c>
      <c r="C9" s="70">
        <v>773371</v>
      </c>
      <c r="D9" s="70">
        <v>127454.04</v>
      </c>
      <c r="E9" s="70">
        <v>900825.04</v>
      </c>
      <c r="F9" s="70">
        <v>312105.76</v>
      </c>
      <c r="G9" s="70">
        <v>312105.76</v>
      </c>
      <c r="H9" s="70">
        <v>588719.28</v>
      </c>
    </row>
    <row r="10" spans="1:8" ht="12" x14ac:dyDescent="0.2">
      <c r="A10" s="35">
        <v>1600</v>
      </c>
      <c r="B10" s="36" t="s">
        <v>76</v>
      </c>
      <c r="C10" s="72">
        <v>0</v>
      </c>
      <c r="D10" s="72">
        <v>0</v>
      </c>
      <c r="E10" s="72">
        <v>0</v>
      </c>
      <c r="F10" s="70">
        <v>0</v>
      </c>
      <c r="G10" s="72">
        <v>0</v>
      </c>
      <c r="H10" s="70">
        <v>0</v>
      </c>
    </row>
    <row r="11" spans="1:8" ht="12" x14ac:dyDescent="0.2">
      <c r="A11" s="35">
        <v>1700</v>
      </c>
      <c r="B11" s="36" t="s">
        <v>77</v>
      </c>
      <c r="C11" s="72">
        <v>0</v>
      </c>
      <c r="D11" s="72">
        <v>0</v>
      </c>
      <c r="E11" s="72">
        <v>0</v>
      </c>
      <c r="F11" s="70">
        <v>0</v>
      </c>
      <c r="G11" s="72">
        <v>0</v>
      </c>
      <c r="H11" s="70">
        <v>0</v>
      </c>
    </row>
    <row r="12" spans="1:8" ht="12" x14ac:dyDescent="0.2">
      <c r="A12" s="35">
        <v>2000</v>
      </c>
      <c r="B12" s="36" t="s">
        <v>78</v>
      </c>
      <c r="C12" s="70">
        <v>4223167</v>
      </c>
      <c r="D12" s="70">
        <v>709093.1</v>
      </c>
      <c r="E12" s="70">
        <v>4932260.0999999996</v>
      </c>
      <c r="F12" s="70">
        <v>3773839.94</v>
      </c>
      <c r="G12" s="70">
        <v>3773839.94</v>
      </c>
      <c r="H12" s="70">
        <v>1158420.1599999999</v>
      </c>
    </row>
    <row r="13" spans="1:8" ht="12" x14ac:dyDescent="0.2">
      <c r="A13" s="35">
        <v>2100</v>
      </c>
      <c r="B13" s="36" t="s">
        <v>79</v>
      </c>
      <c r="C13" s="70">
        <v>244992</v>
      </c>
      <c r="D13" s="70">
        <v>40375.47</v>
      </c>
      <c r="E13" s="70">
        <v>285367.46999999997</v>
      </c>
      <c r="F13" s="70">
        <v>136678.54999999999</v>
      </c>
      <c r="G13" s="70">
        <v>136678.54999999999</v>
      </c>
      <c r="H13" s="70">
        <v>148688.92000000001</v>
      </c>
    </row>
    <row r="14" spans="1:8" ht="12" x14ac:dyDescent="0.2">
      <c r="A14" s="35">
        <v>2200</v>
      </c>
      <c r="B14" s="36" t="s">
        <v>80</v>
      </c>
      <c r="C14" s="70">
        <v>60816</v>
      </c>
      <c r="D14" s="70">
        <v>10022.67</v>
      </c>
      <c r="E14" s="70">
        <v>70838.67</v>
      </c>
      <c r="F14" s="70">
        <v>22211.45</v>
      </c>
      <c r="G14" s="70">
        <v>22211.45</v>
      </c>
      <c r="H14" s="70">
        <v>48627.22</v>
      </c>
    </row>
    <row r="15" spans="1:8" ht="12" x14ac:dyDescent="0.2">
      <c r="A15" s="35">
        <v>2300</v>
      </c>
      <c r="B15" s="36" t="s">
        <v>81</v>
      </c>
      <c r="C15" s="72">
        <v>0</v>
      </c>
      <c r="D15" s="72">
        <v>0</v>
      </c>
      <c r="E15" s="72">
        <v>0</v>
      </c>
      <c r="F15" s="70">
        <v>0</v>
      </c>
      <c r="G15" s="72">
        <v>0</v>
      </c>
      <c r="H15" s="70">
        <v>0</v>
      </c>
    </row>
    <row r="16" spans="1:8" ht="12" x14ac:dyDescent="0.2">
      <c r="A16" s="35">
        <v>2400</v>
      </c>
      <c r="B16" s="36" t="s">
        <v>82</v>
      </c>
      <c r="C16" s="70">
        <v>3371712</v>
      </c>
      <c r="D16" s="70">
        <v>568770.56999999995</v>
      </c>
      <c r="E16" s="70">
        <v>3940482.57</v>
      </c>
      <c r="F16" s="70">
        <v>3239856.89</v>
      </c>
      <c r="G16" s="70">
        <v>3239856.89</v>
      </c>
      <c r="H16" s="70">
        <v>700625.68</v>
      </c>
    </row>
    <row r="17" spans="1:8" ht="12" x14ac:dyDescent="0.2">
      <c r="A17" s="35">
        <v>2500</v>
      </c>
      <c r="B17" s="36" t="s">
        <v>83</v>
      </c>
      <c r="C17" s="70">
        <v>16639</v>
      </c>
      <c r="D17" s="70">
        <v>2742.16</v>
      </c>
      <c r="E17" s="70">
        <v>19381.16</v>
      </c>
      <c r="F17" s="70">
        <v>0</v>
      </c>
      <c r="G17" s="72">
        <v>0</v>
      </c>
      <c r="H17" s="70">
        <v>19381.16</v>
      </c>
    </row>
    <row r="18" spans="1:8" ht="12" x14ac:dyDescent="0.2">
      <c r="A18" s="35">
        <v>2600</v>
      </c>
      <c r="B18" s="36" t="s">
        <v>84</v>
      </c>
      <c r="C18" s="70">
        <v>309720</v>
      </c>
      <c r="D18" s="70">
        <v>51042.86</v>
      </c>
      <c r="E18" s="70">
        <v>360762.86</v>
      </c>
      <c r="F18" s="70">
        <v>283712.81</v>
      </c>
      <c r="G18" s="70">
        <v>283712.81</v>
      </c>
      <c r="H18" s="70">
        <v>77050.05</v>
      </c>
    </row>
    <row r="19" spans="1:8" ht="12" x14ac:dyDescent="0.2">
      <c r="A19" s="35">
        <v>2700</v>
      </c>
      <c r="B19" s="36" t="s">
        <v>85</v>
      </c>
      <c r="C19" s="70">
        <v>119580</v>
      </c>
      <c r="D19" s="70">
        <v>19707.169999999998</v>
      </c>
      <c r="E19" s="70">
        <v>139287.17000000001</v>
      </c>
      <c r="F19" s="70">
        <v>80765.240000000005</v>
      </c>
      <c r="G19" s="70">
        <v>80765.240000000005</v>
      </c>
      <c r="H19" s="70">
        <v>58521.93</v>
      </c>
    </row>
    <row r="20" spans="1:8" ht="12" x14ac:dyDescent="0.2">
      <c r="A20" s="35">
        <v>2800</v>
      </c>
      <c r="B20" s="36" t="s">
        <v>86</v>
      </c>
      <c r="C20" s="72">
        <v>0</v>
      </c>
      <c r="D20" s="72">
        <v>0</v>
      </c>
      <c r="E20" s="72">
        <v>0</v>
      </c>
      <c r="F20" s="70">
        <v>0</v>
      </c>
      <c r="G20" s="72">
        <v>0</v>
      </c>
      <c r="H20" s="70">
        <v>0</v>
      </c>
    </row>
    <row r="21" spans="1:8" ht="12" x14ac:dyDescent="0.2">
      <c r="A21" s="35">
        <v>2900</v>
      </c>
      <c r="B21" s="36" t="s">
        <v>87</v>
      </c>
      <c r="C21" s="70">
        <v>99708</v>
      </c>
      <c r="D21" s="70">
        <v>16432.2</v>
      </c>
      <c r="E21" s="70">
        <v>116140.2</v>
      </c>
      <c r="F21" s="70">
        <v>10615</v>
      </c>
      <c r="G21" s="70">
        <v>10615</v>
      </c>
      <c r="H21" s="70">
        <v>105525.2</v>
      </c>
    </row>
    <row r="22" spans="1:8" ht="12" x14ac:dyDescent="0.2">
      <c r="A22" s="35">
        <v>3000</v>
      </c>
      <c r="B22" s="36" t="s">
        <v>88</v>
      </c>
      <c r="C22" s="70">
        <v>17640725</v>
      </c>
      <c r="D22" s="70">
        <v>1512061.34</v>
      </c>
      <c r="E22" s="70">
        <v>19152786.34</v>
      </c>
      <c r="F22" s="70">
        <f>13727647.35-0.28</f>
        <v>13727647.07</v>
      </c>
      <c r="G22" s="70">
        <f>13727647.35-0.28</f>
        <v>13727647.07</v>
      </c>
      <c r="H22" s="70">
        <f>5425138.99-0.28</f>
        <v>5425138.71</v>
      </c>
    </row>
    <row r="23" spans="1:8" ht="12" x14ac:dyDescent="0.2">
      <c r="A23" s="35">
        <v>3100</v>
      </c>
      <c r="B23" s="36" t="s">
        <v>89</v>
      </c>
      <c r="C23" s="70">
        <v>8574168</v>
      </c>
      <c r="D23" s="70">
        <v>242530.46</v>
      </c>
      <c r="E23" s="70">
        <v>8816698.4600000009</v>
      </c>
      <c r="F23" s="70">
        <v>6360618.5199999996</v>
      </c>
      <c r="G23" s="70">
        <v>6360618.5199999996</v>
      </c>
      <c r="H23" s="70">
        <v>2456079.94</v>
      </c>
    </row>
    <row r="24" spans="1:8" ht="12" x14ac:dyDescent="0.2">
      <c r="A24" s="35">
        <v>3200</v>
      </c>
      <c r="B24" s="36" t="s">
        <v>90</v>
      </c>
      <c r="C24" s="72">
        <v>0</v>
      </c>
      <c r="D24" s="72">
        <v>0</v>
      </c>
      <c r="E24" s="72">
        <v>0</v>
      </c>
      <c r="F24" s="70">
        <v>0</v>
      </c>
      <c r="G24" s="72">
        <v>0</v>
      </c>
      <c r="H24" s="70">
        <v>0</v>
      </c>
    </row>
    <row r="25" spans="1:8" ht="12" x14ac:dyDescent="0.2">
      <c r="A25" s="35">
        <v>3300</v>
      </c>
      <c r="B25" s="36" t="s">
        <v>91</v>
      </c>
      <c r="C25" s="70">
        <v>497978</v>
      </c>
      <c r="D25" s="70">
        <v>32121.77</v>
      </c>
      <c r="E25" s="70">
        <v>530099.77</v>
      </c>
      <c r="F25" s="70">
        <v>201976.6</v>
      </c>
      <c r="G25" s="70">
        <v>201976.6</v>
      </c>
      <c r="H25" s="70">
        <v>328123.17</v>
      </c>
    </row>
    <row r="26" spans="1:8" ht="12" x14ac:dyDescent="0.2">
      <c r="A26" s="35">
        <v>3400</v>
      </c>
      <c r="B26" s="36" t="s">
        <v>92</v>
      </c>
      <c r="C26" s="70">
        <v>167755</v>
      </c>
      <c r="D26" s="70">
        <v>27646.560000000001</v>
      </c>
      <c r="E26" s="70">
        <v>195401.56</v>
      </c>
      <c r="F26" s="70">
        <v>100390.32</v>
      </c>
      <c r="G26" s="70">
        <v>100390.32</v>
      </c>
      <c r="H26" s="70">
        <v>95011.24</v>
      </c>
    </row>
    <row r="27" spans="1:8" ht="12" x14ac:dyDescent="0.2">
      <c r="A27" s="35">
        <v>3500</v>
      </c>
      <c r="B27" s="36" t="s">
        <v>93</v>
      </c>
      <c r="C27" s="70">
        <v>3542141</v>
      </c>
      <c r="D27" s="70">
        <v>758476.81</v>
      </c>
      <c r="E27" s="70">
        <v>4300617.8099999996</v>
      </c>
      <c r="F27" s="70">
        <v>3213500.28</v>
      </c>
      <c r="G27" s="70">
        <v>3213500.28</v>
      </c>
      <c r="H27" s="70">
        <v>1087117.53</v>
      </c>
    </row>
    <row r="28" spans="1:8" ht="12" x14ac:dyDescent="0.2">
      <c r="A28" s="35">
        <v>3600</v>
      </c>
      <c r="B28" s="36" t="s">
        <v>94</v>
      </c>
      <c r="C28" s="70">
        <v>175237</v>
      </c>
      <c r="D28" s="70">
        <v>28879.63</v>
      </c>
      <c r="E28" s="70">
        <v>204116.63</v>
      </c>
      <c r="F28" s="70">
        <v>103334.73</v>
      </c>
      <c r="G28" s="70">
        <v>103334.73</v>
      </c>
      <c r="H28" s="70">
        <v>100781.9</v>
      </c>
    </row>
    <row r="29" spans="1:8" ht="12" x14ac:dyDescent="0.2">
      <c r="A29" s="35">
        <v>3700</v>
      </c>
      <c r="B29" s="36" t="s">
        <v>95</v>
      </c>
      <c r="C29" s="70">
        <v>121540</v>
      </c>
      <c r="D29" s="70">
        <v>20030.189999999999</v>
      </c>
      <c r="E29" s="70">
        <v>141570.19</v>
      </c>
      <c r="F29" s="70">
        <v>34063.980000000003</v>
      </c>
      <c r="G29" s="70">
        <v>34063.980000000003</v>
      </c>
      <c r="H29" s="70">
        <v>107506.21</v>
      </c>
    </row>
    <row r="30" spans="1:8" ht="12" x14ac:dyDescent="0.2">
      <c r="A30" s="35">
        <v>3800</v>
      </c>
      <c r="B30" s="36" t="s">
        <v>96</v>
      </c>
      <c r="C30" s="70">
        <v>103068</v>
      </c>
      <c r="D30" s="70">
        <v>16985.93</v>
      </c>
      <c r="E30" s="70">
        <v>120053.93</v>
      </c>
      <c r="F30" s="70">
        <v>36656.839999999997</v>
      </c>
      <c r="G30" s="70">
        <v>36656.839999999997</v>
      </c>
      <c r="H30" s="70">
        <v>83397.09</v>
      </c>
    </row>
    <row r="31" spans="1:8" ht="12" x14ac:dyDescent="0.2">
      <c r="A31" s="35">
        <v>3900</v>
      </c>
      <c r="B31" s="36" t="s">
        <v>97</v>
      </c>
      <c r="C31" s="70">
        <v>4458838</v>
      </c>
      <c r="D31" s="70">
        <v>385389.99</v>
      </c>
      <c r="E31" s="70">
        <v>4844227.99</v>
      </c>
      <c r="F31" s="70">
        <f>3677106.08-0.28</f>
        <v>3677105.8000000003</v>
      </c>
      <c r="G31" s="70">
        <f>3677106.08-0.28</f>
        <v>3677105.8000000003</v>
      </c>
      <c r="H31" s="70">
        <f>E31-F31</f>
        <v>1167122.19</v>
      </c>
    </row>
    <row r="32" spans="1:8" ht="12" x14ac:dyDescent="0.2">
      <c r="A32" s="35">
        <v>4000</v>
      </c>
      <c r="B32" s="36" t="s">
        <v>98</v>
      </c>
      <c r="C32" s="70">
        <v>10124</v>
      </c>
      <c r="D32" s="70">
        <v>1631657.5</v>
      </c>
      <c r="E32" s="70">
        <v>1641781.5</v>
      </c>
      <c r="F32" s="70">
        <v>1641781.5</v>
      </c>
      <c r="G32" s="70">
        <v>1641781.5</v>
      </c>
      <c r="H32" s="70">
        <v>0</v>
      </c>
    </row>
    <row r="33" spans="1:8" ht="12" x14ac:dyDescent="0.2">
      <c r="A33" s="35">
        <v>4100</v>
      </c>
      <c r="B33" s="36" t="s">
        <v>99</v>
      </c>
      <c r="C33" s="72">
        <v>0</v>
      </c>
      <c r="D33" s="70">
        <v>1636781.5</v>
      </c>
      <c r="E33" s="70">
        <v>1636781.5</v>
      </c>
      <c r="F33" s="70">
        <v>1636781.5</v>
      </c>
      <c r="G33" s="70">
        <v>1636781.5</v>
      </c>
      <c r="H33" s="70">
        <v>0</v>
      </c>
    </row>
    <row r="34" spans="1:8" ht="12" x14ac:dyDescent="0.2">
      <c r="A34" s="35">
        <v>4200</v>
      </c>
      <c r="B34" s="36" t="s">
        <v>100</v>
      </c>
      <c r="C34" s="72">
        <v>0</v>
      </c>
      <c r="D34" s="72">
        <v>0</v>
      </c>
      <c r="E34" s="72">
        <v>0</v>
      </c>
      <c r="F34" s="70">
        <v>0</v>
      </c>
      <c r="G34" s="72">
        <v>0</v>
      </c>
      <c r="H34" s="70">
        <v>0</v>
      </c>
    </row>
    <row r="35" spans="1:8" ht="12" x14ac:dyDescent="0.2">
      <c r="A35" s="35">
        <v>4300</v>
      </c>
      <c r="B35" s="36" t="s">
        <v>101</v>
      </c>
      <c r="C35" s="72">
        <v>0</v>
      </c>
      <c r="D35" s="72">
        <v>0</v>
      </c>
      <c r="E35" s="72">
        <v>0</v>
      </c>
      <c r="F35" s="70">
        <v>0</v>
      </c>
      <c r="G35" s="72">
        <v>0</v>
      </c>
      <c r="H35" s="70">
        <v>0</v>
      </c>
    </row>
    <row r="36" spans="1:8" ht="12" x14ac:dyDescent="0.2">
      <c r="A36" s="35">
        <v>4400</v>
      </c>
      <c r="B36" s="36" t="s">
        <v>102</v>
      </c>
      <c r="C36" s="70">
        <v>10124</v>
      </c>
      <c r="D36" s="70">
        <v>-5124</v>
      </c>
      <c r="E36" s="70">
        <v>5000</v>
      </c>
      <c r="F36" s="70">
        <v>5000</v>
      </c>
      <c r="G36" s="70">
        <v>5000</v>
      </c>
      <c r="H36" s="70">
        <v>0</v>
      </c>
    </row>
    <row r="37" spans="1:8" ht="12" x14ac:dyDescent="0.2">
      <c r="A37" s="35">
        <v>4500</v>
      </c>
      <c r="B37" s="36" t="s">
        <v>103</v>
      </c>
      <c r="C37" s="72">
        <v>0</v>
      </c>
      <c r="D37" s="72">
        <v>0</v>
      </c>
      <c r="E37" s="72">
        <v>0</v>
      </c>
      <c r="F37" s="70">
        <v>0</v>
      </c>
      <c r="G37" s="72">
        <v>0</v>
      </c>
      <c r="H37" s="70">
        <v>0</v>
      </c>
    </row>
    <row r="38" spans="1:8" ht="12" x14ac:dyDescent="0.2">
      <c r="A38" s="35">
        <v>4600</v>
      </c>
      <c r="B38" s="36" t="s">
        <v>104</v>
      </c>
      <c r="C38" s="72">
        <v>0</v>
      </c>
      <c r="D38" s="72">
        <v>0</v>
      </c>
      <c r="E38" s="72">
        <v>0</v>
      </c>
      <c r="F38" s="70">
        <v>0</v>
      </c>
      <c r="G38" s="72">
        <v>0</v>
      </c>
      <c r="H38" s="70">
        <v>0</v>
      </c>
    </row>
    <row r="39" spans="1:8" ht="12" x14ac:dyDescent="0.2">
      <c r="A39" s="35">
        <v>4700</v>
      </c>
      <c r="B39" s="36" t="s">
        <v>105</v>
      </c>
      <c r="C39" s="72">
        <v>0</v>
      </c>
      <c r="D39" s="72">
        <v>0</v>
      </c>
      <c r="E39" s="72">
        <v>0</v>
      </c>
      <c r="F39" s="70">
        <v>0</v>
      </c>
      <c r="G39" s="72">
        <v>0</v>
      </c>
      <c r="H39" s="70">
        <v>0</v>
      </c>
    </row>
    <row r="40" spans="1:8" ht="12" x14ac:dyDescent="0.2">
      <c r="A40" s="35">
        <v>4800</v>
      </c>
      <c r="B40" s="36" t="s">
        <v>106</v>
      </c>
      <c r="C40" s="72">
        <v>0</v>
      </c>
      <c r="D40" s="72">
        <v>0</v>
      </c>
      <c r="E40" s="72">
        <v>0</v>
      </c>
      <c r="F40" s="70">
        <v>0</v>
      </c>
      <c r="G40" s="72">
        <v>0</v>
      </c>
      <c r="H40" s="70">
        <v>0</v>
      </c>
    </row>
    <row r="41" spans="1:8" ht="12" x14ac:dyDescent="0.2">
      <c r="A41" s="35">
        <v>4900</v>
      </c>
      <c r="B41" s="36" t="s">
        <v>107</v>
      </c>
      <c r="C41" s="72">
        <v>0</v>
      </c>
      <c r="D41" s="72">
        <v>0</v>
      </c>
      <c r="E41" s="72">
        <v>0</v>
      </c>
      <c r="F41" s="70">
        <v>0</v>
      </c>
      <c r="G41" s="72">
        <v>0</v>
      </c>
      <c r="H41" s="70">
        <v>0</v>
      </c>
    </row>
    <row r="42" spans="1:8" ht="12" x14ac:dyDescent="0.2">
      <c r="A42" s="35">
        <v>5000</v>
      </c>
      <c r="B42" s="36" t="s">
        <v>108</v>
      </c>
      <c r="C42" s="70">
        <v>1724414</v>
      </c>
      <c r="D42" s="70">
        <v>-924604.39</v>
      </c>
      <c r="E42" s="70">
        <v>799809.61</v>
      </c>
      <c r="F42" s="70">
        <v>799809.61</v>
      </c>
      <c r="G42" s="70">
        <v>660369.61</v>
      </c>
      <c r="H42" s="70">
        <v>0</v>
      </c>
    </row>
    <row r="43" spans="1:8" ht="12" x14ac:dyDescent="0.2">
      <c r="A43" s="35">
        <v>5100</v>
      </c>
      <c r="B43" s="36" t="s">
        <v>109</v>
      </c>
      <c r="C43" s="70">
        <v>255400</v>
      </c>
      <c r="D43" s="70">
        <v>-35295.57</v>
      </c>
      <c r="E43" s="70">
        <v>220104.43</v>
      </c>
      <c r="F43" s="70">
        <v>220104.43</v>
      </c>
      <c r="G43" s="70">
        <v>80664.429999999993</v>
      </c>
      <c r="H43" s="70">
        <v>0</v>
      </c>
    </row>
    <row r="44" spans="1:8" ht="12" x14ac:dyDescent="0.2">
      <c r="A44" s="35">
        <v>5200</v>
      </c>
      <c r="B44" s="36" t="s">
        <v>110</v>
      </c>
      <c r="C44" s="70">
        <v>21600</v>
      </c>
      <c r="D44" s="70">
        <v>-19884.48</v>
      </c>
      <c r="E44" s="70">
        <v>1715.52</v>
      </c>
      <c r="F44" s="70">
        <v>1715.52</v>
      </c>
      <c r="G44" s="70">
        <v>1715.52</v>
      </c>
      <c r="H44" s="70">
        <v>0</v>
      </c>
    </row>
    <row r="45" spans="1:8" ht="12" x14ac:dyDescent="0.2">
      <c r="A45" s="35">
        <v>5300</v>
      </c>
      <c r="B45" s="36" t="s">
        <v>111</v>
      </c>
      <c r="C45" s="70">
        <v>20000</v>
      </c>
      <c r="D45" s="70">
        <v>-20000</v>
      </c>
      <c r="E45" s="70">
        <v>0</v>
      </c>
      <c r="F45" s="70">
        <v>0</v>
      </c>
      <c r="G45" s="72">
        <v>0</v>
      </c>
      <c r="H45" s="70">
        <v>0</v>
      </c>
    </row>
    <row r="46" spans="1:8" ht="12" x14ac:dyDescent="0.2">
      <c r="A46" s="35">
        <v>5400</v>
      </c>
      <c r="B46" s="36" t="s">
        <v>112</v>
      </c>
      <c r="C46" s="70">
        <v>650000</v>
      </c>
      <c r="D46" s="70">
        <v>-293275.86</v>
      </c>
      <c r="E46" s="70">
        <v>356724.14</v>
      </c>
      <c r="F46" s="70">
        <v>356724.14</v>
      </c>
      <c r="G46" s="70">
        <v>356724.14</v>
      </c>
      <c r="H46" s="70">
        <v>0</v>
      </c>
    </row>
    <row r="47" spans="1:8" ht="12" x14ac:dyDescent="0.2">
      <c r="A47" s="35">
        <v>5500</v>
      </c>
      <c r="B47" s="36" t="s">
        <v>113</v>
      </c>
      <c r="C47" s="72">
        <v>0</v>
      </c>
      <c r="D47" s="72">
        <v>0</v>
      </c>
      <c r="E47" s="72">
        <v>0</v>
      </c>
      <c r="F47" s="70">
        <v>0</v>
      </c>
      <c r="G47" s="72">
        <v>0</v>
      </c>
      <c r="H47" s="70">
        <v>0</v>
      </c>
    </row>
    <row r="48" spans="1:8" ht="12" x14ac:dyDescent="0.2">
      <c r="A48" s="35">
        <v>5600</v>
      </c>
      <c r="B48" s="36" t="s">
        <v>114</v>
      </c>
      <c r="C48" s="70">
        <v>259680</v>
      </c>
      <c r="D48" s="70">
        <v>-38414.480000000003</v>
      </c>
      <c r="E48" s="70">
        <v>221265.52</v>
      </c>
      <c r="F48" s="70">
        <v>221265.52</v>
      </c>
      <c r="G48" s="70">
        <v>221265.52</v>
      </c>
      <c r="H48" s="70">
        <v>0</v>
      </c>
    </row>
    <row r="49" spans="1:8" ht="12" x14ac:dyDescent="0.2">
      <c r="A49" s="35">
        <v>5700</v>
      </c>
      <c r="B49" s="36" t="s">
        <v>115</v>
      </c>
      <c r="C49" s="72">
        <v>0</v>
      </c>
      <c r="D49" s="72">
        <v>0</v>
      </c>
      <c r="E49" s="72">
        <v>0</v>
      </c>
      <c r="F49" s="70">
        <v>0</v>
      </c>
      <c r="G49" s="72">
        <v>0</v>
      </c>
      <c r="H49" s="70">
        <v>0</v>
      </c>
    </row>
    <row r="50" spans="1:8" ht="12" x14ac:dyDescent="0.2">
      <c r="A50" s="35">
        <v>5800</v>
      </c>
      <c r="B50" s="36" t="s">
        <v>116</v>
      </c>
      <c r="C50" s="70">
        <v>467742</v>
      </c>
      <c r="D50" s="70">
        <v>-467742</v>
      </c>
      <c r="E50" s="70">
        <v>0</v>
      </c>
      <c r="F50" s="70">
        <v>0</v>
      </c>
      <c r="G50" s="72">
        <v>0</v>
      </c>
      <c r="H50" s="70">
        <v>0</v>
      </c>
    </row>
    <row r="51" spans="1:8" ht="12" x14ac:dyDescent="0.2">
      <c r="A51" s="35">
        <v>5900</v>
      </c>
      <c r="B51" s="36" t="s">
        <v>117</v>
      </c>
      <c r="C51" s="70">
        <v>49992</v>
      </c>
      <c r="D51" s="70">
        <v>-49992</v>
      </c>
      <c r="E51" s="70">
        <v>0</v>
      </c>
      <c r="F51" s="70">
        <v>0</v>
      </c>
      <c r="G51" s="72">
        <v>0</v>
      </c>
      <c r="H51" s="70">
        <v>0</v>
      </c>
    </row>
    <row r="52" spans="1:8" ht="12" x14ac:dyDescent="0.2">
      <c r="A52" s="35">
        <v>6000</v>
      </c>
      <c r="B52" s="36" t="s">
        <v>140</v>
      </c>
      <c r="C52" s="70">
        <v>8633453</v>
      </c>
      <c r="D52" s="70">
        <v>-7017177.6699999999</v>
      </c>
      <c r="E52" s="70">
        <v>1616275.33</v>
      </c>
      <c r="F52" s="70">
        <v>1468228.97</v>
      </c>
      <c r="G52" s="70">
        <v>1468228.97</v>
      </c>
      <c r="H52" s="70">
        <v>148046.35999999999</v>
      </c>
    </row>
    <row r="53" spans="1:8" ht="12" x14ac:dyDescent="0.2">
      <c r="A53" s="35">
        <v>6100</v>
      </c>
      <c r="B53" s="36" t="s">
        <v>118</v>
      </c>
      <c r="C53" s="72">
        <v>0</v>
      </c>
      <c r="D53" s="72">
        <v>0</v>
      </c>
      <c r="E53" s="72">
        <v>0</v>
      </c>
      <c r="F53" s="70">
        <v>0</v>
      </c>
      <c r="G53" s="72">
        <v>0</v>
      </c>
      <c r="H53" s="70">
        <v>0</v>
      </c>
    </row>
    <row r="54" spans="1:8" ht="12" x14ac:dyDescent="0.2">
      <c r="A54" s="35">
        <v>6200</v>
      </c>
      <c r="B54" s="36" t="s">
        <v>119</v>
      </c>
      <c r="C54" s="70">
        <v>7921729</v>
      </c>
      <c r="D54" s="70">
        <v>-6375453.6699999999</v>
      </c>
      <c r="E54" s="70">
        <v>1546275.33</v>
      </c>
      <c r="F54" s="70">
        <v>1398228.97</v>
      </c>
      <c r="G54" s="70">
        <v>1398228.97</v>
      </c>
      <c r="H54" s="70">
        <v>148046.35999999999</v>
      </c>
    </row>
    <row r="55" spans="1:8" ht="12" x14ac:dyDescent="0.2">
      <c r="A55" s="35">
        <v>6300</v>
      </c>
      <c r="B55" s="36" t="s">
        <v>120</v>
      </c>
      <c r="C55" s="70">
        <v>711724</v>
      </c>
      <c r="D55" s="70">
        <v>-641724</v>
      </c>
      <c r="E55" s="70">
        <v>70000</v>
      </c>
      <c r="F55" s="70">
        <v>70000</v>
      </c>
      <c r="G55" s="70">
        <v>70000</v>
      </c>
      <c r="H55" s="70">
        <v>0</v>
      </c>
    </row>
    <row r="56" spans="1:8" ht="12" x14ac:dyDescent="0.2">
      <c r="A56" s="35">
        <v>7000</v>
      </c>
      <c r="B56" s="36" t="s">
        <v>121</v>
      </c>
      <c r="C56" s="72">
        <v>0</v>
      </c>
      <c r="D56" s="72">
        <v>0</v>
      </c>
      <c r="E56" s="72">
        <v>0</v>
      </c>
      <c r="F56" s="70">
        <v>0</v>
      </c>
      <c r="G56" s="72">
        <v>0</v>
      </c>
      <c r="H56" s="70">
        <v>0</v>
      </c>
    </row>
    <row r="57" spans="1:8" ht="12" x14ac:dyDescent="0.2">
      <c r="A57" s="35">
        <v>7100</v>
      </c>
      <c r="B57" s="36" t="s">
        <v>122</v>
      </c>
      <c r="C57" s="72">
        <v>0</v>
      </c>
      <c r="D57" s="72">
        <v>0</v>
      </c>
      <c r="E57" s="72">
        <v>0</v>
      </c>
      <c r="F57" s="70">
        <v>0</v>
      </c>
      <c r="G57" s="72">
        <v>0</v>
      </c>
      <c r="H57" s="70">
        <v>0</v>
      </c>
    </row>
    <row r="58" spans="1:8" ht="12" x14ac:dyDescent="0.2">
      <c r="A58" s="35">
        <v>7200</v>
      </c>
      <c r="B58" s="36" t="s">
        <v>123</v>
      </c>
      <c r="C58" s="72">
        <v>0</v>
      </c>
      <c r="D58" s="72">
        <v>0</v>
      </c>
      <c r="E58" s="72">
        <v>0</v>
      </c>
      <c r="F58" s="70">
        <v>0</v>
      </c>
      <c r="G58" s="72">
        <v>0</v>
      </c>
      <c r="H58" s="70">
        <v>0</v>
      </c>
    </row>
    <row r="59" spans="1:8" ht="12" x14ac:dyDescent="0.2">
      <c r="A59" s="35">
        <v>7300</v>
      </c>
      <c r="B59" s="36" t="s">
        <v>124</v>
      </c>
      <c r="C59" s="72">
        <v>0</v>
      </c>
      <c r="D59" s="72">
        <v>0</v>
      </c>
      <c r="E59" s="72">
        <v>0</v>
      </c>
      <c r="F59" s="70">
        <v>0</v>
      </c>
      <c r="G59" s="72">
        <v>0</v>
      </c>
      <c r="H59" s="70">
        <v>0</v>
      </c>
    </row>
    <row r="60" spans="1:8" ht="12" x14ac:dyDescent="0.2">
      <c r="A60" s="35">
        <v>7400</v>
      </c>
      <c r="B60" s="36" t="s">
        <v>125</v>
      </c>
      <c r="C60" s="72">
        <v>0</v>
      </c>
      <c r="D60" s="72">
        <v>0</v>
      </c>
      <c r="E60" s="72">
        <v>0</v>
      </c>
      <c r="F60" s="70">
        <v>0</v>
      </c>
      <c r="G60" s="72">
        <v>0</v>
      </c>
      <c r="H60" s="70">
        <v>0</v>
      </c>
    </row>
    <row r="61" spans="1:8" ht="12" x14ac:dyDescent="0.2">
      <c r="A61" s="35">
        <v>7500</v>
      </c>
      <c r="B61" s="36" t="s">
        <v>126</v>
      </c>
      <c r="C61" s="72">
        <v>0</v>
      </c>
      <c r="D61" s="72">
        <v>0</v>
      </c>
      <c r="E61" s="72">
        <v>0</v>
      </c>
      <c r="F61" s="70">
        <v>0</v>
      </c>
      <c r="G61" s="72">
        <v>0</v>
      </c>
      <c r="H61" s="70">
        <v>0</v>
      </c>
    </row>
    <row r="62" spans="1:8" ht="12" x14ac:dyDescent="0.2">
      <c r="A62" s="35">
        <v>7600</v>
      </c>
      <c r="B62" s="36" t="s">
        <v>127</v>
      </c>
      <c r="C62" s="72">
        <v>0</v>
      </c>
      <c r="D62" s="72">
        <v>0</v>
      </c>
      <c r="E62" s="72">
        <v>0</v>
      </c>
      <c r="F62" s="70">
        <v>0</v>
      </c>
      <c r="G62" s="72">
        <v>0</v>
      </c>
      <c r="H62" s="70">
        <v>0</v>
      </c>
    </row>
    <row r="63" spans="1:8" ht="12" x14ac:dyDescent="0.2">
      <c r="A63" s="35">
        <v>7900</v>
      </c>
      <c r="B63" s="36" t="s">
        <v>128</v>
      </c>
      <c r="C63" s="72">
        <v>0</v>
      </c>
      <c r="D63" s="72">
        <v>0</v>
      </c>
      <c r="E63" s="72">
        <v>0</v>
      </c>
      <c r="F63" s="70">
        <v>0</v>
      </c>
      <c r="G63" s="72">
        <v>0</v>
      </c>
      <c r="H63" s="70">
        <v>0</v>
      </c>
    </row>
    <row r="64" spans="1:8" ht="12" x14ac:dyDescent="0.2">
      <c r="A64" s="35">
        <v>8000</v>
      </c>
      <c r="B64" s="36" t="s">
        <v>129</v>
      </c>
      <c r="C64" s="72">
        <v>0</v>
      </c>
      <c r="D64" s="72">
        <v>0</v>
      </c>
      <c r="E64" s="72">
        <v>0</v>
      </c>
      <c r="F64" s="70">
        <v>0</v>
      </c>
      <c r="G64" s="72">
        <v>0</v>
      </c>
      <c r="H64" s="70">
        <v>0</v>
      </c>
    </row>
    <row r="65" spans="1:8" ht="12" x14ac:dyDescent="0.2">
      <c r="A65" s="35">
        <v>8100</v>
      </c>
      <c r="B65" s="36" t="s">
        <v>130</v>
      </c>
      <c r="C65" s="72">
        <v>0</v>
      </c>
      <c r="D65" s="72">
        <v>0</v>
      </c>
      <c r="E65" s="72">
        <v>0</v>
      </c>
      <c r="F65" s="70">
        <v>0</v>
      </c>
      <c r="G65" s="72">
        <v>0</v>
      </c>
      <c r="H65" s="70">
        <v>0</v>
      </c>
    </row>
    <row r="66" spans="1:8" ht="12" x14ac:dyDescent="0.2">
      <c r="A66" s="35">
        <v>8300</v>
      </c>
      <c r="B66" s="36" t="s">
        <v>131</v>
      </c>
      <c r="C66" s="72">
        <v>0</v>
      </c>
      <c r="D66" s="72">
        <v>0</v>
      </c>
      <c r="E66" s="72">
        <v>0</v>
      </c>
      <c r="F66" s="70">
        <v>0</v>
      </c>
      <c r="G66" s="72">
        <v>0</v>
      </c>
      <c r="H66" s="70">
        <v>0</v>
      </c>
    </row>
    <row r="67" spans="1:8" ht="12" x14ac:dyDescent="0.2">
      <c r="A67" s="35">
        <v>8500</v>
      </c>
      <c r="B67" s="36" t="s">
        <v>132</v>
      </c>
      <c r="C67" s="72">
        <v>0</v>
      </c>
      <c r="D67" s="72">
        <v>0</v>
      </c>
      <c r="E67" s="72">
        <v>0</v>
      </c>
      <c r="F67" s="70">
        <v>0</v>
      </c>
      <c r="G67" s="72">
        <v>0</v>
      </c>
      <c r="H67" s="70">
        <v>0</v>
      </c>
    </row>
    <row r="68" spans="1:8" ht="12" x14ac:dyDescent="0.2">
      <c r="A68" s="35">
        <v>9000</v>
      </c>
      <c r="B68" s="36" t="s">
        <v>141</v>
      </c>
      <c r="C68" s="72">
        <v>0</v>
      </c>
      <c r="D68" s="72">
        <v>0</v>
      </c>
      <c r="E68" s="72">
        <v>0</v>
      </c>
      <c r="F68" s="70">
        <v>0</v>
      </c>
      <c r="G68" s="72">
        <v>0</v>
      </c>
      <c r="H68" s="70">
        <v>0</v>
      </c>
    </row>
    <row r="69" spans="1:8" ht="12" x14ac:dyDescent="0.2">
      <c r="A69" s="35">
        <v>9100</v>
      </c>
      <c r="B69" s="36" t="s">
        <v>133</v>
      </c>
      <c r="C69" s="72">
        <v>0</v>
      </c>
      <c r="D69" s="72">
        <v>0</v>
      </c>
      <c r="E69" s="72">
        <v>0</v>
      </c>
      <c r="F69" s="70">
        <v>0</v>
      </c>
      <c r="G69" s="72">
        <v>0</v>
      </c>
      <c r="H69" s="70">
        <v>0</v>
      </c>
    </row>
    <row r="70" spans="1:8" ht="12" x14ac:dyDescent="0.2">
      <c r="A70" s="35">
        <v>9200</v>
      </c>
      <c r="B70" s="36" t="s">
        <v>134</v>
      </c>
      <c r="C70" s="72">
        <v>0</v>
      </c>
      <c r="D70" s="72">
        <v>0</v>
      </c>
      <c r="E70" s="72">
        <v>0</v>
      </c>
      <c r="F70" s="70">
        <v>0</v>
      </c>
      <c r="G70" s="72">
        <v>0</v>
      </c>
      <c r="H70" s="70">
        <v>0</v>
      </c>
    </row>
    <row r="71" spans="1:8" ht="12" x14ac:dyDescent="0.2">
      <c r="A71" s="35">
        <v>9300</v>
      </c>
      <c r="B71" s="36" t="s">
        <v>135</v>
      </c>
      <c r="C71" s="72">
        <v>0</v>
      </c>
      <c r="D71" s="72">
        <v>0</v>
      </c>
      <c r="E71" s="72">
        <v>0</v>
      </c>
      <c r="F71" s="70">
        <v>0</v>
      </c>
      <c r="G71" s="72">
        <v>0</v>
      </c>
      <c r="H71" s="70">
        <v>0</v>
      </c>
    </row>
    <row r="72" spans="1:8" ht="12" x14ac:dyDescent="0.2">
      <c r="A72" s="35">
        <v>9400</v>
      </c>
      <c r="B72" s="36" t="s">
        <v>136</v>
      </c>
      <c r="C72" s="72">
        <v>0</v>
      </c>
      <c r="D72" s="72">
        <v>0</v>
      </c>
      <c r="E72" s="72">
        <v>0</v>
      </c>
      <c r="F72" s="70">
        <v>0</v>
      </c>
      <c r="G72" s="72">
        <v>0</v>
      </c>
      <c r="H72" s="70">
        <v>0</v>
      </c>
    </row>
    <row r="73" spans="1:8" ht="12" x14ac:dyDescent="0.2">
      <c r="A73" s="35">
        <v>9500</v>
      </c>
      <c r="B73" s="36" t="s">
        <v>137</v>
      </c>
      <c r="C73" s="72">
        <v>0</v>
      </c>
      <c r="D73" s="72">
        <v>0</v>
      </c>
      <c r="E73" s="72">
        <v>0</v>
      </c>
      <c r="F73" s="70">
        <v>0</v>
      </c>
      <c r="G73" s="72">
        <v>0</v>
      </c>
      <c r="H73" s="70">
        <v>0</v>
      </c>
    </row>
    <row r="74" spans="1:8" ht="12" x14ac:dyDescent="0.2">
      <c r="A74" s="35">
        <v>9600</v>
      </c>
      <c r="B74" s="36" t="s">
        <v>138</v>
      </c>
      <c r="C74" s="72">
        <v>0</v>
      </c>
      <c r="D74" s="72">
        <v>0</v>
      </c>
      <c r="E74" s="72">
        <v>0</v>
      </c>
      <c r="F74" s="70">
        <v>0</v>
      </c>
      <c r="G74" s="72">
        <v>0</v>
      </c>
      <c r="H74" s="70">
        <v>0</v>
      </c>
    </row>
    <row r="75" spans="1:8" ht="12" x14ac:dyDescent="0.2">
      <c r="A75" s="37">
        <v>9900</v>
      </c>
      <c r="B75" s="38" t="s">
        <v>139</v>
      </c>
      <c r="C75" s="75">
        <v>0</v>
      </c>
      <c r="D75" s="75">
        <v>0</v>
      </c>
      <c r="E75" s="75">
        <v>0</v>
      </c>
      <c r="F75" s="74">
        <v>0</v>
      </c>
      <c r="G75" s="75">
        <v>0</v>
      </c>
      <c r="H75" s="74">
        <v>0</v>
      </c>
    </row>
    <row r="77" spans="1:8" x14ac:dyDescent="0.2">
      <c r="A77" s="55" t="s">
        <v>146</v>
      </c>
      <c r="B77" s="56"/>
      <c r="C77" s="56"/>
      <c r="D77" s="57"/>
    </row>
    <row r="78" spans="1:8" x14ac:dyDescent="0.2">
      <c r="A78" s="58"/>
      <c r="B78" s="56"/>
      <c r="C78" s="56"/>
      <c r="D78" s="57"/>
    </row>
    <row r="79" spans="1:8" x14ac:dyDescent="0.2">
      <c r="A79" s="59"/>
      <c r="B79" s="60"/>
      <c r="C79" s="59"/>
      <c r="D79" s="59"/>
      <c r="E79" s="33"/>
      <c r="F79" s="33"/>
      <c r="G79" s="33"/>
      <c r="H79" s="33"/>
    </row>
    <row r="80" spans="1:8" x14ac:dyDescent="0.2">
      <c r="A80" s="61"/>
      <c r="B80" s="59"/>
      <c r="C80" s="59"/>
      <c r="D80" s="59"/>
      <c r="E80" s="33"/>
      <c r="F80" s="33"/>
      <c r="G80" s="33"/>
      <c r="H80" s="33"/>
    </row>
    <row r="81" spans="1:8" x14ac:dyDescent="0.2">
      <c r="A81" s="61"/>
      <c r="B81" s="83" t="s">
        <v>247</v>
      </c>
      <c r="C81" s="61"/>
      <c r="D81" s="64"/>
      <c r="E81" s="33"/>
      <c r="F81" s="33"/>
      <c r="G81" s="33"/>
      <c r="H81" s="33"/>
    </row>
    <row r="82" spans="1:8" ht="33.75" x14ac:dyDescent="0.2">
      <c r="A82" s="61"/>
      <c r="B82" s="84" t="s">
        <v>248</v>
      </c>
      <c r="C82" s="62"/>
      <c r="D82" s="63"/>
      <c r="E82" s="33"/>
      <c r="F82" s="33"/>
      <c r="G82" s="33"/>
      <c r="H82" s="33"/>
    </row>
    <row r="83" spans="1:8" x14ac:dyDescent="0.2">
      <c r="A83" s="33"/>
      <c r="B83" s="33"/>
      <c r="C83" s="33"/>
      <c r="D83" s="33"/>
      <c r="E83" s="33"/>
      <c r="F83" s="33"/>
      <c r="G83" s="33"/>
      <c r="H83" s="33"/>
    </row>
  </sheetData>
  <sheetProtection algorithmName="SHA-512" hashValue="G826P3zTe47RMiKSl+b7DYTLVPrdoeUJnEwI0cfltSxUulDzNrkKk7Hq40XBPA2mDea41nqxwWvUad4ysuGzJQ==" saltValue="rEaAB7zr7gotW8R4vv+JOg==" spinCount="100000" sheet="1" objects="1" scenarios="1" autoFilter="0"/>
  <protectedRanges>
    <protectedRange sqref="C3:H3" name="Rango1_2"/>
  </protectedRanges>
  <mergeCells count="1">
    <mergeCell ref="A1:H1"/>
  </mergeCells>
  <dataValidations disablePrompts="1" count="8">
    <dataValidation allowBlank="1" showInputMessage="1" showErrorMessage="1" prompt="Refleja las modificaciones realizadas al Presupuesto Aprobado" sqref="D2"/>
    <dataValidation allowBlank="1" showInputMessage="1" showErrorMessage="1" prompt="Se refiere al nombre que se asigna a cada uno de los desagregados que se señalan." sqref="B2"/>
    <dataValidation allowBlank="1" showInputMessage="1" showErrorMessage="1" prompt="Refleja las asignaciones presupuestarias anuales comprometidas en el Presupuesto de Egresos." sqref="C2"/>
    <dataValidation allowBlank="1" showInputMessage="1" showErrorMessage="1" prompt="Es el momento que refleja la asignación presupuestaria que resulta de incorporar; en su caso, las adecuaciones presupuestarias al presupuesto aprobado." sqref="E2"/>
    <dataValidation allowBlank="1" showInputMessage="1" showErrorMessage="1" prompt="En esta columna deben registrarse los &quot;cargos&quot; del devengado. Este momento contable refleja el reconocimiento de una obligación de pago a favor de terceros por la recepción de conformidad de bienes, servicios y obras oportunamente..." sqref="F2"/>
    <dataValidation allowBlank="1" showInputMessage="1" showErrorMessage="1" prompt="Es el momento que refleja la cancelación total o parcial de las obligaciones de pago, que se concreta mediante el desembolso de efectivo o cualquier otro medio de pago." sqref="G2"/>
    <dataValidation allowBlank="1" showInputMessage="1" showErrorMessage="1" prompt="Modificado menos Devengado" sqref="H2"/>
    <dataValidation allowBlank="1" showInputMessage="1" showErrorMessage="1" prompt="Para el llenado de este formato se debe utilizar a nivel de Capítulo y Concepto el Clasificador por Objeto del Gasto aprobado por el CONAC." sqref="A2"/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B10" sqref="B10"/>
    </sheetView>
  </sheetViews>
  <sheetFormatPr baseColWidth="10" defaultRowHeight="11.25" x14ac:dyDescent="0.2"/>
  <cols>
    <col min="1" max="1" width="9.1640625" style="34" customWidth="1"/>
    <col min="2" max="2" width="72.83203125" style="34" customWidth="1"/>
    <col min="3" max="5" width="18.33203125" style="34" customWidth="1"/>
    <col min="6" max="6" width="19.83203125" style="34" customWidth="1"/>
    <col min="7" max="8" width="18.33203125" style="34" customWidth="1"/>
    <col min="9" max="16384" width="12" style="34"/>
  </cols>
  <sheetData>
    <row r="1" spans="1:8" ht="35.1" customHeight="1" x14ac:dyDescent="0.2">
      <c r="A1" s="78" t="s">
        <v>237</v>
      </c>
      <c r="B1" s="79"/>
      <c r="C1" s="79"/>
      <c r="D1" s="79"/>
      <c r="E1" s="79"/>
      <c r="F1" s="79"/>
      <c r="G1" s="79"/>
      <c r="H1" s="80"/>
    </row>
    <row r="2" spans="1:8" ht="24.95" customHeight="1" x14ac:dyDescent="0.2">
      <c r="A2" s="49" t="s">
        <v>16</v>
      </c>
      <c r="B2" s="49" t="s">
        <v>4</v>
      </c>
      <c r="C2" s="50" t="s">
        <v>5</v>
      </c>
      <c r="D2" s="50" t="s">
        <v>142</v>
      </c>
      <c r="E2" s="50" t="s">
        <v>6</v>
      </c>
      <c r="F2" s="50" t="s">
        <v>8</v>
      </c>
      <c r="G2" s="50" t="s">
        <v>10</v>
      </c>
      <c r="H2" s="50" t="s">
        <v>11</v>
      </c>
    </row>
    <row r="3" spans="1:8" ht="12" x14ac:dyDescent="0.2">
      <c r="A3" s="6">
        <v>900001</v>
      </c>
      <c r="B3" s="7" t="s">
        <v>12</v>
      </c>
      <c r="C3" s="69">
        <v>44775866</v>
      </c>
      <c r="D3" s="69">
        <v>-2018474.37</v>
      </c>
      <c r="E3" s="69">
        <v>42757391.630000003</v>
      </c>
      <c r="F3" s="69">
        <v>31719400.59</v>
      </c>
      <c r="G3" s="69">
        <v>31579960.59</v>
      </c>
      <c r="H3" s="69">
        <v>11037991.039999999</v>
      </c>
    </row>
    <row r="4" spans="1:8" ht="12" x14ac:dyDescent="0.2">
      <c r="A4" s="39">
        <v>1</v>
      </c>
      <c r="B4" s="40" t="s">
        <v>14</v>
      </c>
      <c r="C4" s="70">
        <v>34417999</v>
      </c>
      <c r="D4" s="70">
        <v>5923307.6900000004</v>
      </c>
      <c r="E4" s="70">
        <v>40341306.689999998</v>
      </c>
      <c r="F4" s="70">
        <v>29451362.010000002</v>
      </c>
      <c r="G4" s="70">
        <v>29451362.010000002</v>
      </c>
      <c r="H4" s="70">
        <v>10889944.68</v>
      </c>
    </row>
    <row r="5" spans="1:8" ht="12" x14ac:dyDescent="0.2">
      <c r="A5" s="39">
        <v>2</v>
      </c>
      <c r="B5" s="40" t="s">
        <v>15</v>
      </c>
      <c r="C5" s="70">
        <v>10357867</v>
      </c>
      <c r="D5" s="70">
        <v>-7941782.0599999996</v>
      </c>
      <c r="E5" s="70">
        <v>2416084.94</v>
      </c>
      <c r="F5" s="70">
        <v>2268038.58</v>
      </c>
      <c r="G5" s="70">
        <v>2128598.58</v>
      </c>
      <c r="H5" s="70">
        <v>148046.35999999999</v>
      </c>
    </row>
    <row r="6" spans="1:8" ht="12" x14ac:dyDescent="0.2">
      <c r="A6" s="39">
        <v>3</v>
      </c>
      <c r="B6" s="40" t="s">
        <v>17</v>
      </c>
      <c r="C6" s="72">
        <v>0</v>
      </c>
      <c r="D6" s="72">
        <v>0</v>
      </c>
      <c r="E6" s="72">
        <v>0</v>
      </c>
      <c r="F6" s="70">
        <v>0</v>
      </c>
      <c r="G6" s="72">
        <v>0</v>
      </c>
      <c r="H6" s="70">
        <v>0</v>
      </c>
    </row>
    <row r="7" spans="1:8" ht="12" x14ac:dyDescent="0.2">
      <c r="A7" s="39">
        <v>4</v>
      </c>
      <c r="B7" s="40" t="s">
        <v>143</v>
      </c>
      <c r="C7" s="72">
        <v>0</v>
      </c>
      <c r="D7" s="72">
        <v>0</v>
      </c>
      <c r="E7" s="72">
        <v>0</v>
      </c>
      <c r="F7" s="70">
        <v>0</v>
      </c>
      <c r="G7" s="72">
        <v>0</v>
      </c>
      <c r="H7" s="70">
        <v>0</v>
      </c>
    </row>
    <row r="8" spans="1:8" ht="12" x14ac:dyDescent="0.2">
      <c r="A8" s="41">
        <v>5</v>
      </c>
      <c r="B8" s="42" t="s">
        <v>130</v>
      </c>
      <c r="C8" s="75">
        <v>0</v>
      </c>
      <c r="D8" s="75">
        <v>0</v>
      </c>
      <c r="E8" s="75">
        <v>0</v>
      </c>
      <c r="F8" s="74">
        <v>0</v>
      </c>
      <c r="G8" s="75">
        <v>0</v>
      </c>
      <c r="H8" s="74">
        <v>0</v>
      </c>
    </row>
  </sheetData>
  <sheetProtection algorithmName="SHA-512" hashValue="qkZTIMGo0g0Bjymn1B90qSdLg7FbQd3xdGe1MOglf6+pGtKgbczsqFSABFEWN85+qZHsIhfJc+YP4bHc8ocjLg==" saltValue="raqyk4YEDKw3BvKWbLOZkA==" spinCount="100000" sheet="1" objects="1" scenarios="1" autoFilter="0"/>
  <protectedRanges>
    <protectedRange sqref="C3:H3" name="Rango1_2"/>
  </protectedRanges>
  <mergeCells count="1">
    <mergeCell ref="A1:H1"/>
  </mergeCells>
  <dataValidations count="8">
    <dataValidation allowBlank="1" showInputMessage="1" showErrorMessage="1" prompt="Modificado menos devengado" sqref="H2"/>
    <dataValidation allowBlank="1" showInputMessage="1" showErrorMessage="1" prompt="Es el momento que refleja la cancelación total o parcial de las obligaciones de pago, que se concreta mediante el desembolso de efectivo o cualquier otro medio de pago." sqref="G2"/>
    <dataValidation allowBlank="1" showInputMessage="1" showErrorMessage="1" prompt="En esta columna deben registrarse los &quot;cargos&quot; del devengado. Este momento contable refleja el reconocimiento de una obligación de pago a favor de terceros por la recepción de conformidad de bienes, servicios y obras oportunamente..." sqref="F2"/>
    <dataValidation allowBlank="1" showInputMessage="1" showErrorMessage="1" prompt="Es el momento que refleja la asignación presupuestaria que resulta de incorporar; en su caso, las adecuaciones presupuestarias al presupuesto aprobado." sqref="E2"/>
    <dataValidation allowBlank="1" showInputMessage="1" showErrorMessage="1" prompt="Refleja las asignaciones presupuestarias anuales comprometidas en el Presupuesto de Egresos." sqref="C2"/>
    <dataValidation allowBlank="1" showInputMessage="1" showErrorMessage="1" prompt="Se refiere al nombre que se asigna a cada uno de los desagregados que se señalan." sqref="B2"/>
    <dataValidation allowBlank="1" showInputMessage="1" showErrorMessage="1" prompt="Refleja las modificaciones realizadas al Presupuesto Aprobado" sqref="D2"/>
    <dataValidation allowBlank="1" showInputMessage="1" showErrorMessage="1" prompt="Para el llenado de este formato se debe utilizar la Clasificación por Tipo de Gasto aprobado por el CONAC identificando el ejercicio presupuestal de gasto corriente, gasto de capital y el de amortización de la deuda y disminución de pasivos..." sqref="A2"/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E21" sqref="E21"/>
    </sheetView>
  </sheetViews>
  <sheetFormatPr baseColWidth="10" defaultRowHeight="11.25" x14ac:dyDescent="0.2"/>
  <cols>
    <col min="1" max="1" width="5.83203125" style="34" customWidth="1"/>
    <col min="2" max="2" width="72.83203125" style="34" customWidth="1"/>
    <col min="3" max="5" width="18.33203125" style="34" customWidth="1"/>
    <col min="6" max="6" width="19.83203125" style="34" customWidth="1"/>
    <col min="7" max="8" width="18.33203125" style="34" customWidth="1"/>
    <col min="9" max="16384" width="12" style="34"/>
  </cols>
  <sheetData>
    <row r="1" spans="1:8" ht="35.1" customHeight="1" x14ac:dyDescent="0.2">
      <c r="A1" s="78" t="s">
        <v>238</v>
      </c>
      <c r="B1" s="79"/>
      <c r="C1" s="79"/>
      <c r="D1" s="79"/>
      <c r="E1" s="79"/>
      <c r="F1" s="79"/>
      <c r="G1" s="79"/>
      <c r="H1" s="80"/>
    </row>
    <row r="2" spans="1:8" ht="24.95" customHeight="1" x14ac:dyDescent="0.2">
      <c r="A2" s="49" t="s">
        <v>0</v>
      </c>
      <c r="B2" s="49" t="s">
        <v>4</v>
      </c>
      <c r="C2" s="50" t="s">
        <v>5</v>
      </c>
      <c r="D2" s="50" t="s">
        <v>142</v>
      </c>
      <c r="E2" s="50" t="s">
        <v>6</v>
      </c>
      <c r="F2" s="50" t="s">
        <v>8</v>
      </c>
      <c r="G2" s="50" t="s">
        <v>10</v>
      </c>
      <c r="H2" s="50" t="s">
        <v>11</v>
      </c>
    </row>
    <row r="3" spans="1:8" ht="12" x14ac:dyDescent="0.2">
      <c r="A3" s="6">
        <v>900001</v>
      </c>
      <c r="B3" s="14" t="s">
        <v>12</v>
      </c>
      <c r="C3" s="69">
        <f>+C13</f>
        <v>44775866</v>
      </c>
      <c r="D3" s="69">
        <f t="shared" ref="D3:H3" si="0">+D13</f>
        <v>-2018474.37</v>
      </c>
      <c r="E3" s="69">
        <f t="shared" si="0"/>
        <v>42757391.630000003</v>
      </c>
      <c r="F3" s="69">
        <f t="shared" si="0"/>
        <v>31719400.59</v>
      </c>
      <c r="G3" s="69">
        <f t="shared" si="0"/>
        <v>31579960.59</v>
      </c>
      <c r="H3" s="69">
        <f t="shared" si="0"/>
        <v>11037991.040000003</v>
      </c>
    </row>
    <row r="4" spans="1:8" ht="12" x14ac:dyDescent="0.2">
      <c r="A4" s="43">
        <v>1</v>
      </c>
      <c r="B4" s="44" t="s">
        <v>32</v>
      </c>
      <c r="C4" s="72">
        <v>0</v>
      </c>
      <c r="D4" s="72">
        <v>0</v>
      </c>
      <c r="E4" s="72">
        <v>0</v>
      </c>
      <c r="F4" s="70">
        <v>0</v>
      </c>
      <c r="G4" s="72">
        <v>0</v>
      </c>
      <c r="H4" s="70">
        <v>0</v>
      </c>
    </row>
    <row r="5" spans="1:8" ht="12" x14ac:dyDescent="0.2">
      <c r="A5" s="45">
        <v>11</v>
      </c>
      <c r="B5" s="46" t="s">
        <v>33</v>
      </c>
      <c r="C5" s="72">
        <v>0</v>
      </c>
      <c r="D5" s="72">
        <v>0</v>
      </c>
      <c r="E5" s="72">
        <v>0</v>
      </c>
      <c r="F5" s="70">
        <v>0</v>
      </c>
      <c r="G5" s="72">
        <v>0</v>
      </c>
      <c r="H5" s="70">
        <v>0</v>
      </c>
    </row>
    <row r="6" spans="1:8" ht="12" x14ac:dyDescent="0.2">
      <c r="A6" s="45">
        <v>12</v>
      </c>
      <c r="B6" s="46" t="s">
        <v>34</v>
      </c>
      <c r="C6" s="72">
        <v>0</v>
      </c>
      <c r="D6" s="72">
        <v>0</v>
      </c>
      <c r="E6" s="72">
        <v>0</v>
      </c>
      <c r="F6" s="70">
        <v>0</v>
      </c>
      <c r="G6" s="72">
        <v>0</v>
      </c>
      <c r="H6" s="70">
        <v>0</v>
      </c>
    </row>
    <row r="7" spans="1:8" ht="12" x14ac:dyDescent="0.2">
      <c r="A7" s="45">
        <v>13</v>
      </c>
      <c r="B7" s="46" t="s">
        <v>44</v>
      </c>
      <c r="C7" s="72">
        <v>0</v>
      </c>
      <c r="D7" s="72">
        <v>0</v>
      </c>
      <c r="E7" s="72">
        <v>0</v>
      </c>
      <c r="F7" s="70">
        <v>0</v>
      </c>
      <c r="G7" s="72">
        <v>0</v>
      </c>
      <c r="H7" s="70">
        <v>0</v>
      </c>
    </row>
    <row r="8" spans="1:8" ht="12" x14ac:dyDescent="0.2">
      <c r="A8" s="45">
        <v>14</v>
      </c>
      <c r="B8" s="46" t="s">
        <v>18</v>
      </c>
      <c r="C8" s="72">
        <v>0</v>
      </c>
      <c r="D8" s="72">
        <v>0</v>
      </c>
      <c r="E8" s="72">
        <v>0</v>
      </c>
      <c r="F8" s="70">
        <v>0</v>
      </c>
      <c r="G8" s="72">
        <v>0</v>
      </c>
      <c r="H8" s="70">
        <v>0</v>
      </c>
    </row>
    <row r="9" spans="1:8" ht="12" x14ac:dyDescent="0.2">
      <c r="A9" s="45">
        <v>15</v>
      </c>
      <c r="B9" s="46" t="s">
        <v>46</v>
      </c>
      <c r="C9" s="72">
        <v>0</v>
      </c>
      <c r="D9" s="72">
        <v>0</v>
      </c>
      <c r="E9" s="72">
        <v>0</v>
      </c>
      <c r="F9" s="70">
        <v>0</v>
      </c>
      <c r="G9" s="72">
        <v>0</v>
      </c>
      <c r="H9" s="70">
        <v>0</v>
      </c>
    </row>
    <row r="10" spans="1:8" ht="12" x14ac:dyDescent="0.2">
      <c r="A10" s="45">
        <v>16</v>
      </c>
      <c r="B10" s="46" t="s">
        <v>35</v>
      </c>
      <c r="C10" s="72">
        <v>0</v>
      </c>
      <c r="D10" s="72">
        <v>0</v>
      </c>
      <c r="E10" s="72">
        <v>0</v>
      </c>
      <c r="F10" s="70">
        <v>0</v>
      </c>
      <c r="G10" s="72">
        <v>0</v>
      </c>
      <c r="H10" s="70">
        <v>0</v>
      </c>
    </row>
    <row r="11" spans="1:8" ht="12" x14ac:dyDescent="0.2">
      <c r="A11" s="45">
        <v>17</v>
      </c>
      <c r="B11" s="46" t="s">
        <v>47</v>
      </c>
      <c r="C11" s="72">
        <v>0</v>
      </c>
      <c r="D11" s="72">
        <v>0</v>
      </c>
      <c r="E11" s="72">
        <v>0</v>
      </c>
      <c r="F11" s="70">
        <v>0</v>
      </c>
      <c r="G11" s="72">
        <v>0</v>
      </c>
      <c r="H11" s="70">
        <v>0</v>
      </c>
    </row>
    <row r="12" spans="1:8" ht="12" x14ac:dyDescent="0.2">
      <c r="A12" s="45">
        <v>18</v>
      </c>
      <c r="B12" s="46" t="s">
        <v>36</v>
      </c>
      <c r="C12" s="72">
        <v>0</v>
      </c>
      <c r="D12" s="72">
        <v>0</v>
      </c>
      <c r="E12" s="72">
        <v>0</v>
      </c>
      <c r="F12" s="70">
        <v>0</v>
      </c>
      <c r="G12" s="72">
        <v>0</v>
      </c>
      <c r="H12" s="70">
        <v>0</v>
      </c>
    </row>
    <row r="13" spans="1:8" ht="12" x14ac:dyDescent="0.2">
      <c r="A13" s="43">
        <v>2</v>
      </c>
      <c r="B13" s="44" t="s">
        <v>37</v>
      </c>
      <c r="C13" s="70">
        <f>+C15</f>
        <v>44775866</v>
      </c>
      <c r="D13" s="70">
        <f t="shared" ref="D13:H13" si="1">+D15</f>
        <v>-2018474.37</v>
      </c>
      <c r="E13" s="70">
        <f t="shared" si="1"/>
        <v>42757391.630000003</v>
      </c>
      <c r="F13" s="70">
        <f t="shared" si="1"/>
        <v>31719400.59</v>
      </c>
      <c r="G13" s="70">
        <f t="shared" si="1"/>
        <v>31579960.59</v>
      </c>
      <c r="H13" s="70">
        <f t="shared" si="1"/>
        <v>11037991.040000003</v>
      </c>
    </row>
    <row r="14" spans="1:8" ht="12" x14ac:dyDescent="0.2">
      <c r="A14" s="45">
        <v>21</v>
      </c>
      <c r="B14" s="46" t="s">
        <v>38</v>
      </c>
      <c r="C14" s="72">
        <v>0</v>
      </c>
      <c r="D14" s="72">
        <v>0</v>
      </c>
      <c r="E14" s="72">
        <v>0</v>
      </c>
      <c r="F14" s="70">
        <v>0</v>
      </c>
      <c r="G14" s="72">
        <v>0</v>
      </c>
      <c r="H14" s="70">
        <v>0</v>
      </c>
    </row>
    <row r="15" spans="1:8" ht="12" x14ac:dyDescent="0.2">
      <c r="A15" s="45">
        <v>22</v>
      </c>
      <c r="B15" s="46" t="s">
        <v>58</v>
      </c>
      <c r="C15" s="70">
        <v>44775866</v>
      </c>
      <c r="D15" s="70">
        <v>-2018474.37</v>
      </c>
      <c r="E15" s="70">
        <v>42757391.630000003</v>
      </c>
      <c r="F15" s="70">
        <f>31719400.87-0.28</f>
        <v>31719400.59</v>
      </c>
      <c r="G15" s="70">
        <f>31579960.87-0.28</f>
        <v>31579960.59</v>
      </c>
      <c r="H15" s="70">
        <f>+E15-F15</f>
        <v>11037991.040000003</v>
      </c>
    </row>
    <row r="16" spans="1:8" ht="12" x14ac:dyDescent="0.2">
      <c r="A16" s="45">
        <v>23</v>
      </c>
      <c r="B16" s="46" t="s">
        <v>39</v>
      </c>
      <c r="C16" s="72">
        <v>0</v>
      </c>
      <c r="D16" s="72">
        <v>0</v>
      </c>
      <c r="E16" s="72">
        <v>0</v>
      </c>
      <c r="F16" s="70">
        <v>0</v>
      </c>
      <c r="G16" s="72">
        <v>0</v>
      </c>
      <c r="H16" s="70">
        <v>0</v>
      </c>
    </row>
    <row r="17" spans="1:8" ht="12" x14ac:dyDescent="0.2">
      <c r="A17" s="45">
        <v>24</v>
      </c>
      <c r="B17" s="46" t="s">
        <v>48</v>
      </c>
      <c r="C17" s="72">
        <v>0</v>
      </c>
      <c r="D17" s="72">
        <v>0</v>
      </c>
      <c r="E17" s="72">
        <v>0</v>
      </c>
      <c r="F17" s="70">
        <v>0</v>
      </c>
      <c r="G17" s="72">
        <v>0</v>
      </c>
      <c r="H17" s="70">
        <v>0</v>
      </c>
    </row>
    <row r="18" spans="1:8" ht="12" x14ac:dyDescent="0.2">
      <c r="A18" s="45">
        <v>25</v>
      </c>
      <c r="B18" s="46" t="s">
        <v>40</v>
      </c>
      <c r="C18" s="72">
        <v>0</v>
      </c>
      <c r="D18" s="72">
        <v>0</v>
      </c>
      <c r="E18" s="72">
        <v>0</v>
      </c>
      <c r="F18" s="70">
        <v>0</v>
      </c>
      <c r="G18" s="72">
        <v>0</v>
      </c>
      <c r="H18" s="70">
        <v>0</v>
      </c>
    </row>
    <row r="19" spans="1:8" ht="12" x14ac:dyDescent="0.2">
      <c r="A19" s="45">
        <v>26</v>
      </c>
      <c r="B19" s="46" t="s">
        <v>41</v>
      </c>
      <c r="C19" s="72">
        <v>0</v>
      </c>
      <c r="D19" s="72">
        <v>0</v>
      </c>
      <c r="E19" s="72">
        <v>0</v>
      </c>
      <c r="F19" s="70">
        <v>0</v>
      </c>
      <c r="G19" s="72">
        <v>0</v>
      </c>
      <c r="H19" s="70">
        <v>0</v>
      </c>
    </row>
    <row r="20" spans="1:8" ht="12" x14ac:dyDescent="0.2">
      <c r="A20" s="45">
        <v>27</v>
      </c>
      <c r="B20" s="46" t="s">
        <v>19</v>
      </c>
      <c r="C20" s="72">
        <v>0</v>
      </c>
      <c r="D20" s="72">
        <v>0</v>
      </c>
      <c r="E20" s="72">
        <v>0</v>
      </c>
      <c r="F20" s="70">
        <v>0</v>
      </c>
      <c r="G20" s="72">
        <v>0</v>
      </c>
      <c r="H20" s="70">
        <v>0</v>
      </c>
    </row>
    <row r="21" spans="1:8" ht="12" x14ac:dyDescent="0.2">
      <c r="A21" s="43">
        <v>3</v>
      </c>
      <c r="B21" s="44" t="s">
        <v>42</v>
      </c>
      <c r="C21" s="72">
        <v>0</v>
      </c>
      <c r="D21" s="72">
        <v>0</v>
      </c>
      <c r="E21" s="72">
        <v>0</v>
      </c>
      <c r="F21" s="70">
        <v>0</v>
      </c>
      <c r="G21" s="72">
        <v>0</v>
      </c>
      <c r="H21" s="70">
        <v>0</v>
      </c>
    </row>
    <row r="22" spans="1:8" ht="12" x14ac:dyDescent="0.2">
      <c r="A22" s="45">
        <v>31</v>
      </c>
      <c r="B22" s="46" t="s">
        <v>59</v>
      </c>
      <c r="C22" s="72">
        <v>0</v>
      </c>
      <c r="D22" s="72">
        <v>0</v>
      </c>
      <c r="E22" s="72">
        <v>0</v>
      </c>
      <c r="F22" s="70">
        <v>0</v>
      </c>
      <c r="G22" s="72">
        <v>0</v>
      </c>
      <c r="H22" s="70">
        <v>0</v>
      </c>
    </row>
    <row r="23" spans="1:8" ht="12" x14ac:dyDescent="0.2">
      <c r="A23" s="45">
        <v>32</v>
      </c>
      <c r="B23" s="46" t="s">
        <v>49</v>
      </c>
      <c r="C23" s="72">
        <v>0</v>
      </c>
      <c r="D23" s="72">
        <v>0</v>
      </c>
      <c r="E23" s="72">
        <v>0</v>
      </c>
      <c r="F23" s="70">
        <v>0</v>
      </c>
      <c r="G23" s="72">
        <v>0</v>
      </c>
      <c r="H23" s="70">
        <v>0</v>
      </c>
    </row>
    <row r="24" spans="1:8" ht="12" x14ac:dyDescent="0.2">
      <c r="A24" s="45">
        <v>33</v>
      </c>
      <c r="B24" s="46" t="s">
        <v>60</v>
      </c>
      <c r="C24" s="72">
        <v>0</v>
      </c>
      <c r="D24" s="72">
        <v>0</v>
      </c>
      <c r="E24" s="72">
        <v>0</v>
      </c>
      <c r="F24" s="70">
        <v>0</v>
      </c>
      <c r="G24" s="72">
        <v>0</v>
      </c>
      <c r="H24" s="70">
        <v>0</v>
      </c>
    </row>
    <row r="25" spans="1:8" ht="12" x14ac:dyDescent="0.2">
      <c r="A25" s="45">
        <v>34</v>
      </c>
      <c r="B25" s="46" t="s">
        <v>50</v>
      </c>
      <c r="C25" s="72">
        <v>0</v>
      </c>
      <c r="D25" s="72">
        <v>0</v>
      </c>
      <c r="E25" s="72">
        <v>0</v>
      </c>
      <c r="F25" s="70">
        <v>0</v>
      </c>
      <c r="G25" s="72">
        <v>0</v>
      </c>
      <c r="H25" s="70">
        <v>0</v>
      </c>
    </row>
    <row r="26" spans="1:8" ht="12" x14ac:dyDescent="0.2">
      <c r="A26" s="45">
        <v>35</v>
      </c>
      <c r="B26" s="46" t="s">
        <v>43</v>
      </c>
      <c r="C26" s="72">
        <v>0</v>
      </c>
      <c r="D26" s="72">
        <v>0</v>
      </c>
      <c r="E26" s="72">
        <v>0</v>
      </c>
      <c r="F26" s="70">
        <v>0</v>
      </c>
      <c r="G26" s="72">
        <v>0</v>
      </c>
      <c r="H26" s="70">
        <v>0</v>
      </c>
    </row>
    <row r="27" spans="1:8" ht="12" x14ac:dyDescent="0.2">
      <c r="A27" s="45">
        <v>36</v>
      </c>
      <c r="B27" s="46" t="s">
        <v>20</v>
      </c>
      <c r="C27" s="72">
        <v>0</v>
      </c>
      <c r="D27" s="72">
        <v>0</v>
      </c>
      <c r="E27" s="72">
        <v>0</v>
      </c>
      <c r="F27" s="70">
        <v>0</v>
      </c>
      <c r="G27" s="72">
        <v>0</v>
      </c>
      <c r="H27" s="70">
        <v>0</v>
      </c>
    </row>
    <row r="28" spans="1:8" ht="12" x14ac:dyDescent="0.2">
      <c r="A28" s="45">
        <v>37</v>
      </c>
      <c r="B28" s="46" t="s">
        <v>21</v>
      </c>
      <c r="C28" s="72">
        <v>0</v>
      </c>
      <c r="D28" s="72">
        <v>0</v>
      </c>
      <c r="E28" s="72">
        <v>0</v>
      </c>
      <c r="F28" s="70">
        <v>0</v>
      </c>
      <c r="G28" s="72">
        <v>0</v>
      </c>
      <c r="H28" s="70">
        <v>0</v>
      </c>
    </row>
    <row r="29" spans="1:8" ht="12" x14ac:dyDescent="0.2">
      <c r="A29" s="45">
        <v>38</v>
      </c>
      <c r="B29" s="46" t="s">
        <v>52</v>
      </c>
      <c r="C29" s="72">
        <v>0</v>
      </c>
      <c r="D29" s="72">
        <v>0</v>
      </c>
      <c r="E29" s="72">
        <v>0</v>
      </c>
      <c r="F29" s="70">
        <v>0</v>
      </c>
      <c r="G29" s="72">
        <v>0</v>
      </c>
      <c r="H29" s="70">
        <v>0</v>
      </c>
    </row>
    <row r="30" spans="1:8" ht="12" x14ac:dyDescent="0.2">
      <c r="A30" s="45">
        <v>39</v>
      </c>
      <c r="B30" s="46" t="s">
        <v>61</v>
      </c>
      <c r="C30" s="72">
        <v>0</v>
      </c>
      <c r="D30" s="72">
        <v>0</v>
      </c>
      <c r="E30" s="72">
        <v>0</v>
      </c>
      <c r="F30" s="70">
        <v>0</v>
      </c>
      <c r="G30" s="72">
        <v>0</v>
      </c>
      <c r="H30" s="70">
        <v>0</v>
      </c>
    </row>
    <row r="31" spans="1:8" ht="12" x14ac:dyDescent="0.2">
      <c r="A31" s="43">
        <v>4</v>
      </c>
      <c r="B31" s="44" t="s">
        <v>62</v>
      </c>
      <c r="C31" s="72">
        <v>0</v>
      </c>
      <c r="D31" s="72">
        <v>0</v>
      </c>
      <c r="E31" s="72">
        <v>0</v>
      </c>
      <c r="F31" s="70">
        <v>0</v>
      </c>
      <c r="G31" s="72">
        <v>0</v>
      </c>
      <c r="H31" s="70">
        <v>0</v>
      </c>
    </row>
    <row r="32" spans="1:8" ht="12" x14ac:dyDescent="0.2">
      <c r="A32" s="45">
        <v>41</v>
      </c>
      <c r="B32" s="46" t="s">
        <v>45</v>
      </c>
      <c r="C32" s="72">
        <v>0</v>
      </c>
      <c r="D32" s="72">
        <v>0</v>
      </c>
      <c r="E32" s="72">
        <v>0</v>
      </c>
      <c r="F32" s="70">
        <v>0</v>
      </c>
      <c r="G32" s="72">
        <v>0</v>
      </c>
      <c r="H32" s="70">
        <v>0</v>
      </c>
    </row>
    <row r="33" spans="1:8" ht="22.5" x14ac:dyDescent="0.2">
      <c r="A33" s="45">
        <v>42</v>
      </c>
      <c r="B33" s="46" t="s">
        <v>51</v>
      </c>
      <c r="C33" s="72">
        <v>0</v>
      </c>
      <c r="D33" s="72">
        <v>0</v>
      </c>
      <c r="E33" s="72">
        <v>0</v>
      </c>
      <c r="F33" s="70">
        <v>0</v>
      </c>
      <c r="G33" s="72">
        <v>0</v>
      </c>
      <c r="H33" s="70">
        <v>0</v>
      </c>
    </row>
    <row r="34" spans="1:8" ht="12" x14ac:dyDescent="0.2">
      <c r="A34" s="45">
        <v>43</v>
      </c>
      <c r="B34" s="46" t="s">
        <v>63</v>
      </c>
      <c r="C34" s="72">
        <v>0</v>
      </c>
      <c r="D34" s="72">
        <v>0</v>
      </c>
      <c r="E34" s="72">
        <v>0</v>
      </c>
      <c r="F34" s="70">
        <v>0</v>
      </c>
      <c r="G34" s="72">
        <v>0</v>
      </c>
      <c r="H34" s="70">
        <v>0</v>
      </c>
    </row>
    <row r="35" spans="1:8" ht="12" x14ac:dyDescent="0.2">
      <c r="A35" s="47">
        <v>44</v>
      </c>
      <c r="B35" s="48" t="s">
        <v>22</v>
      </c>
      <c r="C35" s="75">
        <v>0</v>
      </c>
      <c r="D35" s="75">
        <v>0</v>
      </c>
      <c r="E35" s="75">
        <v>0</v>
      </c>
      <c r="F35" s="74">
        <v>0</v>
      </c>
      <c r="G35" s="75">
        <v>0</v>
      </c>
      <c r="H35" s="74">
        <v>0</v>
      </c>
    </row>
    <row r="37" spans="1:8" x14ac:dyDescent="0.2">
      <c r="A37" s="58"/>
      <c r="B37" s="56"/>
      <c r="C37" s="56"/>
      <c r="D37" s="57"/>
    </row>
    <row r="38" spans="1:8" x14ac:dyDescent="0.2">
      <c r="A38" s="59"/>
      <c r="B38" s="60"/>
      <c r="C38" s="59"/>
      <c r="D38" s="59"/>
      <c r="E38" s="33"/>
      <c r="F38" s="33"/>
      <c r="G38" s="33"/>
      <c r="H38" s="33"/>
    </row>
    <row r="39" spans="1:8" x14ac:dyDescent="0.2">
      <c r="A39" s="61"/>
      <c r="B39" s="59"/>
      <c r="C39" s="59"/>
      <c r="D39" s="59"/>
      <c r="E39" s="33"/>
      <c r="F39" s="33"/>
      <c r="G39" s="33"/>
      <c r="H39" s="33"/>
    </row>
  </sheetData>
  <sheetProtection algorithmName="SHA-512" hashValue="YTxN1dysXD/xPP9iyY9opMyMYcyB4qMXYcXjqSvaDnNi47Xoa93NUzjBjJy0Kg/Qg6domuHeIPBszGFl0qrxqQ==" saltValue="EeyZRUl8nDK0qPu5PVsbPQ==" spinCount="100000" sheet="1" objects="1" scenarios="1" autoFilter="0"/>
  <protectedRanges>
    <protectedRange sqref="C3:H3" name="Rango1_2"/>
  </protectedRanges>
  <mergeCells count="1">
    <mergeCell ref="A1:H1"/>
  </mergeCells>
  <dataValidations count="8">
    <dataValidation allowBlank="1" showInputMessage="1" showErrorMessage="1" prompt="Es el momento que refleja la cancelación total o parcial de las obligaciones de pago, que se concreta mediante el desembolso de efectivo o cualquier otro medio de pago." sqref="G2"/>
    <dataValidation allowBlank="1" showInputMessage="1" showErrorMessage="1" prompt="En esta columna deben registrarse los &quot;cargos&quot; del devengado. Este momento contable refleja el reconocimiento de una obligación de pago a favor de terceros por la recepción de conformidad de bienes, servicios y obras oportunamente..." sqref="F2"/>
    <dataValidation allowBlank="1" showInputMessage="1" showErrorMessage="1" prompt="Es el momento que refleja la asignación presupuestaria que resulta de incorporar; en su caso, las adecuaciones presupuestarias al presupuesto aprobado." sqref="E2"/>
    <dataValidation allowBlank="1" showInputMessage="1" showErrorMessage="1" prompt="Refleja las asignaciones presupuestarias anuales comprometidas en el Presupuesto de Egresos." sqref="C2"/>
    <dataValidation allowBlank="1" showInputMessage="1" showErrorMessage="1" prompt="Se refiere al nombre que se asigna a cada uno de los desagregados que se señalan." sqref="B2"/>
    <dataValidation allowBlank="1" showInputMessage="1" showErrorMessage="1" prompt="Refleja las modificaciones realizadas al Presupuesto Aprobado" sqref="D2"/>
    <dataValidation allowBlank="1" showInputMessage="1" showErrorMessage="1" prompt="Modificado menos devengado" sqref="H2"/>
    <dataValidation allowBlank="1" showInputMessage="1" showErrorMessage="1" prompt="Para el llenado de este formato se debe utilizar el Clasificador Funcional aprobado por el CONAC a nivel de Finalidad y Función." sqref="A2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sqref="A1:H1"/>
    </sheetView>
  </sheetViews>
  <sheetFormatPr baseColWidth="10" defaultRowHeight="11.25" x14ac:dyDescent="0.2"/>
  <cols>
    <col min="1" max="1" width="9.1640625" style="29" customWidth="1"/>
    <col min="2" max="2" width="85.83203125" style="29" bestFit="1" customWidth="1"/>
    <col min="3" max="5" width="18.33203125" style="29" customWidth="1"/>
    <col min="6" max="6" width="19.83203125" style="29" customWidth="1"/>
    <col min="7" max="8" width="18.33203125" style="29" customWidth="1"/>
    <col min="9" max="16384" width="12" style="29"/>
  </cols>
  <sheetData>
    <row r="1" spans="1:8" ht="35.1" customHeight="1" x14ac:dyDescent="0.2">
      <c r="A1" s="78" t="s">
        <v>144</v>
      </c>
      <c r="B1" s="79"/>
      <c r="C1" s="79"/>
      <c r="D1" s="79"/>
      <c r="E1" s="79"/>
      <c r="F1" s="79"/>
      <c r="G1" s="79"/>
      <c r="H1" s="80"/>
    </row>
    <row r="2" spans="1:8" ht="24.95" customHeight="1" x14ac:dyDescent="0.2">
      <c r="A2" s="51" t="s">
        <v>31</v>
      </c>
      <c r="B2" s="49" t="s">
        <v>4</v>
      </c>
      <c r="C2" s="50" t="s">
        <v>5</v>
      </c>
      <c r="D2" s="50" t="s">
        <v>142</v>
      </c>
      <c r="E2" s="50" t="s">
        <v>6</v>
      </c>
      <c r="F2" s="50" t="s">
        <v>8</v>
      </c>
      <c r="G2" s="50" t="s">
        <v>10</v>
      </c>
      <c r="H2" s="50" t="s">
        <v>11</v>
      </c>
    </row>
    <row r="3" spans="1:8" x14ac:dyDescent="0.2">
      <c r="A3" s="6">
        <v>900001</v>
      </c>
      <c r="B3" s="7" t="s">
        <v>12</v>
      </c>
      <c r="C3" s="8">
        <f t="shared" ref="C3:H3" si="0">C4+C6</f>
        <v>0</v>
      </c>
      <c r="D3" s="8">
        <f t="shared" si="0"/>
        <v>0</v>
      </c>
      <c r="E3" s="8">
        <f t="shared" si="0"/>
        <v>0</v>
      </c>
      <c r="F3" s="8">
        <f t="shared" si="0"/>
        <v>0</v>
      </c>
      <c r="G3" s="8">
        <f t="shared" si="0"/>
        <v>0</v>
      </c>
      <c r="H3" s="9">
        <f t="shared" si="0"/>
        <v>0</v>
      </c>
    </row>
    <row r="4" spans="1:8" x14ac:dyDescent="0.2">
      <c r="A4" s="32">
        <v>900002</v>
      </c>
      <c r="B4" s="22" t="s">
        <v>67</v>
      </c>
      <c r="C4" s="15">
        <f t="shared" ref="C4:H4" si="1">+C5</f>
        <v>0</v>
      </c>
      <c r="D4" s="15">
        <f t="shared" si="1"/>
        <v>0</v>
      </c>
      <c r="E4" s="15">
        <f t="shared" si="1"/>
        <v>0</v>
      </c>
      <c r="F4" s="15">
        <f t="shared" si="1"/>
        <v>0</v>
      </c>
      <c r="G4" s="15">
        <f t="shared" si="1"/>
        <v>0</v>
      </c>
      <c r="H4" s="16">
        <f t="shared" si="1"/>
        <v>0</v>
      </c>
    </row>
    <row r="5" spans="1:8" x14ac:dyDescent="0.2">
      <c r="A5" s="10">
        <v>31111</v>
      </c>
      <c r="B5" s="11" t="s">
        <v>66</v>
      </c>
      <c r="C5" s="17"/>
      <c r="D5" s="17"/>
      <c r="E5" s="17"/>
      <c r="F5" s="17"/>
      <c r="G5" s="17"/>
      <c r="H5" s="18"/>
    </row>
    <row r="6" spans="1:8" x14ac:dyDescent="0.2">
      <c r="A6" s="32">
        <v>900003</v>
      </c>
      <c r="B6" s="22" t="s">
        <v>55</v>
      </c>
      <c r="C6" s="15">
        <f t="shared" ref="C6:H6" si="2">SUM(C7:C12)</f>
        <v>0</v>
      </c>
      <c r="D6" s="15">
        <f t="shared" si="2"/>
        <v>0</v>
      </c>
      <c r="E6" s="15">
        <f t="shared" si="2"/>
        <v>0</v>
      </c>
      <c r="F6" s="15">
        <f t="shared" si="2"/>
        <v>0</v>
      </c>
      <c r="G6" s="15">
        <f t="shared" si="2"/>
        <v>0</v>
      </c>
      <c r="H6" s="16">
        <f t="shared" si="2"/>
        <v>0</v>
      </c>
    </row>
    <row r="7" spans="1:8" x14ac:dyDescent="0.2">
      <c r="A7" s="10">
        <v>31120</v>
      </c>
      <c r="B7" s="11" t="s">
        <v>28</v>
      </c>
      <c r="C7" s="17"/>
      <c r="D7" s="17"/>
      <c r="E7" s="17"/>
      <c r="F7" s="17"/>
      <c r="G7" s="17"/>
      <c r="H7" s="18"/>
    </row>
    <row r="8" spans="1:8" x14ac:dyDescent="0.2">
      <c r="A8" s="10">
        <v>31210</v>
      </c>
      <c r="B8" s="11" t="s">
        <v>56</v>
      </c>
      <c r="C8" s="17"/>
      <c r="D8" s="17"/>
      <c r="E8" s="17"/>
      <c r="F8" s="17"/>
      <c r="G8" s="17"/>
      <c r="H8" s="18"/>
    </row>
    <row r="9" spans="1:8" x14ac:dyDescent="0.2">
      <c r="A9" s="10">
        <v>31220</v>
      </c>
      <c r="B9" s="11" t="s">
        <v>57</v>
      </c>
      <c r="C9" s="17"/>
      <c r="D9" s="17"/>
      <c r="E9" s="17"/>
      <c r="F9" s="17"/>
      <c r="G9" s="17"/>
      <c r="H9" s="18"/>
    </row>
    <row r="10" spans="1:8" x14ac:dyDescent="0.2">
      <c r="A10" s="10">
        <v>32200</v>
      </c>
      <c r="B10" s="11" t="s">
        <v>64</v>
      </c>
      <c r="C10" s="17"/>
      <c r="D10" s="17"/>
      <c r="E10" s="17"/>
      <c r="F10" s="17"/>
      <c r="G10" s="17"/>
      <c r="H10" s="18"/>
    </row>
    <row r="11" spans="1:8" x14ac:dyDescent="0.2">
      <c r="A11" s="10">
        <v>32300</v>
      </c>
      <c r="B11" s="11" t="s">
        <v>65</v>
      </c>
      <c r="C11" s="17"/>
      <c r="D11" s="17"/>
      <c r="E11" s="17"/>
      <c r="F11" s="17"/>
      <c r="G11" s="17"/>
      <c r="H11" s="18"/>
    </row>
    <row r="12" spans="1:8" x14ac:dyDescent="0.2">
      <c r="A12" s="12">
        <v>32400</v>
      </c>
      <c r="B12" s="13" t="s">
        <v>30</v>
      </c>
      <c r="C12" s="19"/>
      <c r="D12" s="19"/>
      <c r="E12" s="19"/>
      <c r="F12" s="19"/>
      <c r="G12" s="19"/>
      <c r="H12" s="20"/>
    </row>
  </sheetData>
  <sheetProtection algorithmName="SHA-512" hashValue="NLqMCMG6ic4mFdydlNo5oxV8CpW0OkSAwWJ2rWlQJnFxKLIxjBPg66drpR4PrraQcggeRAi+MW5GArC1z8Qmlw==" saltValue="OadP1aN/ZbDbx0JrqVDzqw==" spinCount="100000" sheet="1" objects="1" scenarios="1" autoFilter="0"/>
  <protectedRanges>
    <protectedRange sqref="C3:H3" name="Rango1_2_1"/>
  </protectedRanges>
  <mergeCells count="1">
    <mergeCell ref="A1:H1"/>
  </mergeCells>
  <dataValidations count="8">
    <dataValidation allowBlank="1" showInputMessage="1" showErrorMessage="1" prompt="Es el momento que refleja la cancelación total o parcial de las obligaciones de pago, que se concreta mediante el desembolso de efectivo o cualquier otro medio de pago." sqref="G2"/>
    <dataValidation allowBlank="1" showInputMessage="1" showErrorMessage="1" prompt="En esta columna deben registrarse los &quot;cargos&quot; del devengado. Este momento contable refleja el reconocimiento de una obligación de pago a favor de terceros por la recepción de conformidad de bienes, servicios y obras oportunamente..." sqref="F2"/>
    <dataValidation allowBlank="1" showInputMessage="1" showErrorMessage="1" prompt="Es el momento que refleja la asignación presupuestaria que resulta de incorporar; en su caso, las adecuaciones presupuestarias al presupuesto aprobado." sqref="E2"/>
    <dataValidation allowBlank="1" showInputMessage="1" showErrorMessage="1" prompt="Refleja las asignaciones presupuestarias anuales comprometidas en el Presupuesto de Egresos." sqref="C2"/>
    <dataValidation allowBlank="1" showInputMessage="1" showErrorMessage="1" prompt="Refleja las modificaciones realizadas al Presupuesto Aprobado" sqref="D2"/>
    <dataValidation allowBlank="1" showInputMessage="1" showErrorMessage="1" prompt="Modificado menos devengado" sqref="H2"/>
    <dataValidation allowBlank="1" showInputMessage="1" showErrorMessage="1" prompt="Se refiere al nombre que se asigna a cada uno de los desagregados que se señalan." sqref="B2"/>
    <dataValidation allowBlank="1" showInputMessage="1" showErrorMessage="1" prompt="De acuerdo a la Clasificación Administrativa, publicada en el DOF del 7 de julio de 2011." sqref="A2"/>
  </dataValidations>
  <pageMargins left="0.7" right="0.7" top="0.75" bottom="0.75" header="0.3" footer="0.3"/>
  <ignoredErrors>
    <ignoredError sqref="D3:E3 D6:E6 C5:E5 D4:E4 C3:C4 C6 G3:H3 G6:H6 G5:H5 G4:H4 F3 F6 F5 F4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zoomScaleNormal="100" workbookViewId="0">
      <selection sqref="A1:H1"/>
    </sheetView>
  </sheetViews>
  <sheetFormatPr baseColWidth="10" defaultRowHeight="11.25" x14ac:dyDescent="0.2"/>
  <cols>
    <col min="1" max="1" width="9.1640625" style="29" customWidth="1"/>
    <col min="2" max="2" width="91.6640625" style="29" customWidth="1"/>
    <col min="3" max="5" width="18.33203125" style="29" customWidth="1"/>
    <col min="6" max="6" width="19.83203125" style="29" customWidth="1"/>
    <col min="7" max="8" width="18.33203125" style="29" customWidth="1"/>
    <col min="9" max="16384" width="12" style="29"/>
  </cols>
  <sheetData>
    <row r="1" spans="1:8" ht="35.1" customHeight="1" x14ac:dyDescent="0.2">
      <c r="A1" s="78" t="s">
        <v>144</v>
      </c>
      <c r="B1" s="79"/>
      <c r="C1" s="79"/>
      <c r="D1" s="79"/>
      <c r="E1" s="79"/>
      <c r="F1" s="79"/>
      <c r="G1" s="79"/>
      <c r="H1" s="80"/>
    </row>
    <row r="2" spans="1:8" ht="24.95" customHeight="1" x14ac:dyDescent="0.2">
      <c r="A2" s="51" t="s">
        <v>31</v>
      </c>
      <c r="B2" s="49" t="s">
        <v>4</v>
      </c>
      <c r="C2" s="50" t="s">
        <v>5</v>
      </c>
      <c r="D2" s="50" t="s">
        <v>142</v>
      </c>
      <c r="E2" s="50" t="s">
        <v>6</v>
      </c>
      <c r="F2" s="50" t="s">
        <v>8</v>
      </c>
      <c r="G2" s="50" t="s">
        <v>10</v>
      </c>
      <c r="H2" s="50" t="s">
        <v>11</v>
      </c>
    </row>
    <row r="3" spans="1:8" x14ac:dyDescent="0.2">
      <c r="A3" s="6">
        <v>900001</v>
      </c>
      <c r="B3" s="7" t="s">
        <v>12</v>
      </c>
      <c r="C3" s="8">
        <f t="shared" ref="C3:H3" si="0">C4+C9</f>
        <v>0</v>
      </c>
      <c r="D3" s="8">
        <f t="shared" si="0"/>
        <v>0</v>
      </c>
      <c r="E3" s="8">
        <f t="shared" si="0"/>
        <v>0</v>
      </c>
      <c r="F3" s="8">
        <f t="shared" si="0"/>
        <v>0</v>
      </c>
      <c r="G3" s="8">
        <f t="shared" si="0"/>
        <v>0</v>
      </c>
      <c r="H3" s="9">
        <f t="shared" si="0"/>
        <v>0</v>
      </c>
    </row>
    <row r="4" spans="1:8" x14ac:dyDescent="0.2">
      <c r="A4" s="21">
        <v>21110</v>
      </c>
      <c r="B4" s="22" t="s">
        <v>68</v>
      </c>
      <c r="C4" s="15">
        <f t="shared" ref="C4:H4" si="1">SUM(C5:C8)</f>
        <v>0</v>
      </c>
      <c r="D4" s="15">
        <f t="shared" si="1"/>
        <v>0</v>
      </c>
      <c r="E4" s="15">
        <f t="shared" si="1"/>
        <v>0</v>
      </c>
      <c r="F4" s="15">
        <f t="shared" si="1"/>
        <v>0</v>
      </c>
      <c r="G4" s="15">
        <f t="shared" si="1"/>
        <v>0</v>
      </c>
      <c r="H4" s="16">
        <f t="shared" si="1"/>
        <v>0</v>
      </c>
    </row>
    <row r="5" spans="1:8" x14ac:dyDescent="0.2">
      <c r="A5" s="21">
        <v>21111</v>
      </c>
      <c r="B5" s="23" t="s">
        <v>23</v>
      </c>
      <c r="C5" s="17"/>
      <c r="D5" s="17"/>
      <c r="E5" s="17"/>
      <c r="F5" s="17"/>
      <c r="G5" s="17"/>
      <c r="H5" s="18"/>
    </row>
    <row r="6" spans="1:8" x14ac:dyDescent="0.2">
      <c r="A6" s="21">
        <v>21112</v>
      </c>
      <c r="B6" s="23" t="s">
        <v>24</v>
      </c>
      <c r="C6" s="17"/>
      <c r="D6" s="17"/>
      <c r="E6" s="17"/>
      <c r="F6" s="17"/>
      <c r="G6" s="17"/>
      <c r="H6" s="18"/>
    </row>
    <row r="7" spans="1:8" x14ac:dyDescent="0.2">
      <c r="A7" s="21">
        <v>21113</v>
      </c>
      <c r="B7" s="23" t="s">
        <v>25</v>
      </c>
      <c r="C7" s="17"/>
      <c r="D7" s="17"/>
      <c r="E7" s="17"/>
      <c r="F7" s="17"/>
      <c r="G7" s="17"/>
      <c r="H7" s="18"/>
    </row>
    <row r="8" spans="1:8" x14ac:dyDescent="0.2">
      <c r="A8" s="21">
        <v>21114</v>
      </c>
      <c r="B8" s="23" t="s">
        <v>26</v>
      </c>
      <c r="C8" s="17"/>
      <c r="D8" s="17"/>
      <c r="E8" s="17"/>
      <c r="F8" s="17"/>
      <c r="G8" s="17"/>
      <c r="H8" s="18"/>
    </row>
    <row r="9" spans="1:8" x14ac:dyDescent="0.2">
      <c r="A9" s="26">
        <v>900002</v>
      </c>
      <c r="B9" s="22" t="s">
        <v>55</v>
      </c>
      <c r="C9" s="15">
        <f t="shared" ref="C9:H9" si="2">SUM(C10:C16)</f>
        <v>0</v>
      </c>
      <c r="D9" s="15">
        <f t="shared" si="2"/>
        <v>0</v>
      </c>
      <c r="E9" s="15">
        <f t="shared" si="2"/>
        <v>0</v>
      </c>
      <c r="F9" s="15">
        <f t="shared" si="2"/>
        <v>0</v>
      </c>
      <c r="G9" s="15">
        <f t="shared" si="2"/>
        <v>0</v>
      </c>
      <c r="H9" s="16">
        <f t="shared" si="2"/>
        <v>0</v>
      </c>
    </row>
    <row r="10" spans="1:8" x14ac:dyDescent="0.2">
      <c r="A10" s="21">
        <v>21120</v>
      </c>
      <c r="B10" s="23" t="s">
        <v>28</v>
      </c>
      <c r="C10" s="17"/>
      <c r="D10" s="17"/>
      <c r="E10" s="17"/>
      <c r="F10" s="17"/>
      <c r="G10" s="17"/>
      <c r="H10" s="18"/>
    </row>
    <row r="11" spans="1:8" x14ac:dyDescent="0.2">
      <c r="A11" s="21">
        <v>21130</v>
      </c>
      <c r="B11" s="23" t="s">
        <v>27</v>
      </c>
      <c r="C11" s="17"/>
      <c r="D11" s="17"/>
      <c r="E11" s="17"/>
      <c r="F11" s="17"/>
      <c r="G11" s="17"/>
      <c r="H11" s="18"/>
    </row>
    <row r="12" spans="1:8" x14ac:dyDescent="0.2">
      <c r="A12" s="21">
        <v>21210</v>
      </c>
      <c r="B12" s="23" t="s">
        <v>29</v>
      </c>
      <c r="C12" s="17"/>
      <c r="D12" s="17"/>
      <c r="E12" s="17"/>
      <c r="F12" s="17"/>
      <c r="G12" s="17"/>
      <c r="H12" s="18"/>
    </row>
    <row r="13" spans="1:8" x14ac:dyDescent="0.2">
      <c r="A13" s="21">
        <v>21220</v>
      </c>
      <c r="B13" s="23" t="s">
        <v>53</v>
      </c>
      <c r="C13" s="17"/>
      <c r="D13" s="17"/>
      <c r="E13" s="17"/>
      <c r="F13" s="17"/>
      <c r="G13" s="17"/>
      <c r="H13" s="18"/>
    </row>
    <row r="14" spans="1:8" x14ac:dyDescent="0.2">
      <c r="A14" s="21">
        <v>22200</v>
      </c>
      <c r="B14" s="23" t="s">
        <v>54</v>
      </c>
      <c r="C14" s="17"/>
      <c r="D14" s="17"/>
      <c r="E14" s="17"/>
      <c r="F14" s="17"/>
      <c r="G14" s="17"/>
      <c r="H14" s="18"/>
    </row>
    <row r="15" spans="1:8" x14ac:dyDescent="0.2">
      <c r="A15" s="27">
        <v>22300</v>
      </c>
      <c r="B15" s="28" t="s">
        <v>69</v>
      </c>
      <c r="C15" s="17"/>
      <c r="D15" s="17"/>
      <c r="E15" s="17"/>
      <c r="F15" s="17"/>
      <c r="G15" s="17"/>
      <c r="H15" s="18"/>
    </row>
    <row r="16" spans="1:8" x14ac:dyDescent="0.2">
      <c r="A16" s="24">
        <v>22400</v>
      </c>
      <c r="B16" s="25" t="s">
        <v>30</v>
      </c>
      <c r="C16" s="19"/>
      <c r="D16" s="19"/>
      <c r="E16" s="19"/>
      <c r="F16" s="19"/>
      <c r="G16" s="19"/>
      <c r="H16" s="20"/>
    </row>
  </sheetData>
  <sheetProtection algorithmName="SHA-512" hashValue="eF32DgxOQnuYEOE1BhaArRl+6FE0xhf9koKI58gvbncv49Tq2oDOkma9mCq17ap08Ob2lrYsKbh2qWHmvuPcvw==" saltValue="SmJwWUdYlPB9pl9ZZnuO+w==" spinCount="100000" sheet="1" objects="1" scenarios="1" autoFilter="0"/>
  <protectedRanges>
    <protectedRange sqref="C3:H3" name="Rango1_2"/>
  </protectedRanges>
  <mergeCells count="1">
    <mergeCell ref="A1:H1"/>
  </mergeCells>
  <dataValidations count="8">
    <dataValidation allowBlank="1" showInputMessage="1" showErrorMessage="1" prompt="Modificado menos devengado" sqref="H2"/>
    <dataValidation allowBlank="1" showInputMessage="1" showErrorMessage="1" prompt="Refleja las modificaciones realizadas al Presupuesto Aprobado" sqref="D2"/>
    <dataValidation allowBlank="1" showInputMessage="1" showErrorMessage="1" prompt="De acuerdo a la Clasificación Administrativa, publicada en el DOF del 7 de julio de 2011." sqref="A2"/>
    <dataValidation allowBlank="1" showInputMessage="1" showErrorMessage="1" prompt="Se refiere al nombre que se asigna a cada uno de los desagregados que se señalan." sqref="B2"/>
    <dataValidation allowBlank="1" showInputMessage="1" showErrorMessage="1" prompt="Refleja las asignaciones presupuestarias anuales comprometidas en el Presupuesto de Egresos." sqref="C2"/>
    <dataValidation allowBlank="1" showInputMessage="1" showErrorMessage="1" prompt="Es el momento que refleja la asignación presupuestaria que resulta de incorporar; en su caso, las adecuaciones presupuestarias al presupuesto aprobado." sqref="E2"/>
    <dataValidation allowBlank="1" showInputMessage="1" showErrorMessage="1" prompt="En esta columna deben registrarse los &quot;cargos&quot; del devengado. Este momento contable refleja el reconocimiento de una obligación de pago a favor de terceros por la recepción de conformidad de bienes, servicios y obras oportunamente..." sqref="F2"/>
    <dataValidation allowBlank="1" showInputMessage="1" showErrorMessage="1" prompt="Es el momento que refleja la cancelación total o parcial de las obligaciones de pago, que se concreta mediante el desembolso de efectivo o cualquier otro medio de pago." sqref="G2"/>
  </dataValidations>
  <pageMargins left="0.7" right="0.7" top="0.75" bottom="0.75" header="0.3" footer="0.3"/>
  <ignoredErrors>
    <ignoredError sqref="C3:D3 E5:E8 E4 E9 E3 D4 C5:D8 C4 C9:D9 G5:H8 G4:H4 G9:H9 G3:H3 F5:F8 F4 F9 F3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activeCell="D16" sqref="D16"/>
    </sheetView>
  </sheetViews>
  <sheetFormatPr baseColWidth="10" defaultRowHeight="11.25" x14ac:dyDescent="0.2"/>
  <cols>
    <col min="1" max="1" width="9.1640625" style="1" customWidth="1"/>
    <col min="2" max="2" width="72.83203125" style="1" customWidth="1"/>
    <col min="3" max="8" width="18.33203125" style="52" customWidth="1"/>
    <col min="9" max="16384" width="12" style="1"/>
  </cols>
  <sheetData>
    <row r="1" spans="1:8" ht="35.1" customHeight="1" x14ac:dyDescent="0.2">
      <c r="A1" s="78" t="s">
        <v>239</v>
      </c>
      <c r="B1" s="79"/>
      <c r="C1" s="79"/>
      <c r="D1" s="79"/>
      <c r="E1" s="79"/>
      <c r="F1" s="79"/>
      <c r="G1" s="79"/>
      <c r="H1" s="80"/>
    </row>
    <row r="2" spans="1:8" ht="24.95" customHeight="1" x14ac:dyDescent="0.2">
      <c r="A2" s="51" t="s">
        <v>2</v>
      </c>
      <c r="B2" s="49" t="s">
        <v>4</v>
      </c>
      <c r="C2" s="50" t="s">
        <v>5</v>
      </c>
      <c r="D2" s="50" t="s">
        <v>142</v>
      </c>
      <c r="E2" s="50" t="s">
        <v>6</v>
      </c>
      <c r="F2" s="50" t="s">
        <v>8</v>
      </c>
      <c r="G2" s="50" t="s">
        <v>10</v>
      </c>
      <c r="H2" s="50" t="s">
        <v>11</v>
      </c>
    </row>
    <row r="3" spans="1:8" ht="12" x14ac:dyDescent="0.2">
      <c r="A3" s="31">
        <v>900001</v>
      </c>
      <c r="B3" s="3" t="s">
        <v>12</v>
      </c>
      <c r="C3" s="69">
        <f t="shared" ref="C3:H3" si="0">+C4</f>
        <v>44775866</v>
      </c>
      <c r="D3" s="69">
        <f t="shared" si="0"/>
        <v>-2018474.37</v>
      </c>
      <c r="E3" s="69">
        <f t="shared" si="0"/>
        <v>42757391.630000003</v>
      </c>
      <c r="F3" s="69">
        <f t="shared" si="0"/>
        <v>31719400.59</v>
      </c>
      <c r="G3" s="69">
        <f t="shared" si="0"/>
        <v>31579960.59</v>
      </c>
      <c r="H3" s="69">
        <f t="shared" si="0"/>
        <v>11037991.040000003</v>
      </c>
    </row>
    <row r="4" spans="1:8" ht="12" x14ac:dyDescent="0.2">
      <c r="B4" s="65" t="s">
        <v>240</v>
      </c>
      <c r="C4" s="70">
        <f t="shared" ref="C4:H8" si="1">+C5</f>
        <v>44775866</v>
      </c>
      <c r="D4" s="70">
        <f t="shared" si="1"/>
        <v>-2018474.37</v>
      </c>
      <c r="E4" s="70">
        <f t="shared" si="1"/>
        <v>42757391.630000003</v>
      </c>
      <c r="F4" s="70">
        <f t="shared" si="1"/>
        <v>31719400.59</v>
      </c>
      <c r="G4" s="70">
        <f t="shared" si="1"/>
        <v>31579960.59</v>
      </c>
      <c r="H4" s="70">
        <f t="shared" si="1"/>
        <v>11037991.040000003</v>
      </c>
    </row>
    <row r="5" spans="1:8" ht="12" x14ac:dyDescent="0.2">
      <c r="B5" s="65" t="s">
        <v>241</v>
      </c>
      <c r="C5" s="70">
        <f t="shared" si="1"/>
        <v>44775866</v>
      </c>
      <c r="D5" s="70">
        <f t="shared" si="1"/>
        <v>-2018474.37</v>
      </c>
      <c r="E5" s="70">
        <f t="shared" si="1"/>
        <v>42757391.630000003</v>
      </c>
      <c r="F5" s="70">
        <f t="shared" si="1"/>
        <v>31719400.59</v>
      </c>
      <c r="G5" s="70">
        <f t="shared" si="1"/>
        <v>31579960.59</v>
      </c>
      <c r="H5" s="70">
        <f t="shared" si="1"/>
        <v>11037991.040000003</v>
      </c>
    </row>
    <row r="6" spans="1:8" ht="12" x14ac:dyDescent="0.2">
      <c r="B6" s="65" t="s">
        <v>242</v>
      </c>
      <c r="C6" s="70">
        <f t="shared" si="1"/>
        <v>44775866</v>
      </c>
      <c r="D6" s="70">
        <f t="shared" si="1"/>
        <v>-2018474.37</v>
      </c>
      <c r="E6" s="70">
        <f t="shared" si="1"/>
        <v>42757391.630000003</v>
      </c>
      <c r="F6" s="70">
        <f t="shared" si="1"/>
        <v>31719400.59</v>
      </c>
      <c r="G6" s="70">
        <f t="shared" si="1"/>
        <v>31579960.59</v>
      </c>
      <c r="H6" s="70">
        <f t="shared" si="1"/>
        <v>11037991.040000003</v>
      </c>
    </row>
    <row r="7" spans="1:8" ht="12" x14ac:dyDescent="0.2">
      <c r="B7" s="65" t="s">
        <v>243</v>
      </c>
      <c r="C7" s="70">
        <f t="shared" si="1"/>
        <v>44775866</v>
      </c>
      <c r="D7" s="70">
        <f t="shared" si="1"/>
        <v>-2018474.37</v>
      </c>
      <c r="E7" s="70">
        <f t="shared" si="1"/>
        <v>42757391.630000003</v>
      </c>
      <c r="F7" s="70">
        <f t="shared" si="1"/>
        <v>31719400.59</v>
      </c>
      <c r="G7" s="70">
        <f t="shared" si="1"/>
        <v>31579960.59</v>
      </c>
      <c r="H7" s="70">
        <f t="shared" si="1"/>
        <v>11037991.040000003</v>
      </c>
    </row>
    <row r="8" spans="1:8" ht="12" x14ac:dyDescent="0.2">
      <c r="B8" s="65" t="s">
        <v>244</v>
      </c>
      <c r="C8" s="70">
        <f t="shared" si="1"/>
        <v>44775866</v>
      </c>
      <c r="D8" s="70">
        <f t="shared" si="1"/>
        <v>-2018474.37</v>
      </c>
      <c r="E8" s="70">
        <f t="shared" si="1"/>
        <v>42757391.630000003</v>
      </c>
      <c r="F8" s="70">
        <f t="shared" si="1"/>
        <v>31719400.59</v>
      </c>
      <c r="G8" s="70">
        <f t="shared" si="1"/>
        <v>31579960.59</v>
      </c>
      <c r="H8" s="70">
        <f t="shared" si="1"/>
        <v>11037991.040000003</v>
      </c>
    </row>
    <row r="9" spans="1:8" ht="12" x14ac:dyDescent="0.2">
      <c r="A9" s="77" t="s">
        <v>152</v>
      </c>
      <c r="B9" s="68" t="s">
        <v>245</v>
      </c>
      <c r="C9" s="74">
        <v>44775866</v>
      </c>
      <c r="D9" s="74">
        <v>-2018474.37</v>
      </c>
      <c r="E9" s="74">
        <v>42757391.630000003</v>
      </c>
      <c r="F9" s="74">
        <f>31719400.87-0.28</f>
        <v>31719400.59</v>
      </c>
      <c r="G9" s="74">
        <f>31579960.87-0.28</f>
        <v>31579960.59</v>
      </c>
      <c r="H9" s="74">
        <f>+E9-F9</f>
        <v>11037991.040000003</v>
      </c>
    </row>
  </sheetData>
  <sheetProtection algorithmName="SHA-512" hashValue="eFWQsZJZ9U2zmhI0IVLeR+g/nhOweeWp/c0saAwxgIfa5y5ZlF1qtuMgrmIXhZ7wlB0vVkyAYdtb2d7PAk11Sw==" saltValue="9HbmX0u5kMubebffg/AaKA==" spinCount="100000" sheet="1" objects="1" scenarios="1" insertRows="0" deleteRows="0" autoFilter="0"/>
  <protectedRanges>
    <protectedRange sqref="C3:H3" name="Rango1_2"/>
  </protectedRanges>
  <mergeCells count="1">
    <mergeCell ref="A1:H1"/>
  </mergeCells>
  <dataValidations count="8">
    <dataValidation allowBlank="1" showInputMessage="1" showErrorMessage="1" prompt="Es el momento que refleja la cancelación total o parcial de las obligaciones de pago, que se concreta mediante el desembolso de efectivo o cualquier otro medio de pago." sqref="G2"/>
    <dataValidation allowBlank="1" showInputMessage="1" showErrorMessage="1" prompt="En esta columna deben registrarse los &quot;cargos&quot; del devengado. Este momento contable refleja el reconocimiento de una obligación de pago a favor de terceros por la recepción de conformidad de bienes, servicios y obras oportunamente..." sqref="F2"/>
    <dataValidation allowBlank="1" showInputMessage="1" showErrorMessage="1" prompt="Es el momento que refleja la asignación presupuestaria que resulta de incorporar; en su caso, las adecuaciones presupuestarias al presupuesto aprobado." sqref="E2"/>
    <dataValidation allowBlank="1" showInputMessage="1" showErrorMessage="1" prompt="Refleja las asignaciones presupuestarias anuales comprometidas en el Presupuesto de Egresos." sqref="C2"/>
    <dataValidation allowBlank="1" showInputMessage="1" showErrorMessage="1" prompt="Se refiere al nombre que se asigna a cada uno de los desagregados que se señalan." sqref="B2"/>
    <dataValidation allowBlank="1" showInputMessage="1" showErrorMessage="1" prompt="De acuerdo a la Clasificación Administrativa, publicada en el DOF del 7 de julio de 2011.  Además incluir la UR, separado por guion (CA - UR)." sqref="A2"/>
    <dataValidation allowBlank="1" showInputMessage="1" showErrorMessage="1" prompt="Refleja las modificaciones realizadas al Presupuesto Aprobado" sqref="D2"/>
    <dataValidation allowBlank="1" showInputMessage="1" showErrorMessage="1" prompt="Modificado menos devengado" sqref="H2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Hoja1</vt:lpstr>
      <vt:lpstr>EAEPE</vt:lpstr>
      <vt:lpstr>COG</vt:lpstr>
      <vt:lpstr>CTG</vt:lpstr>
      <vt:lpstr>CFG</vt:lpstr>
      <vt:lpstr>CA_Ayuntamiento</vt:lpstr>
      <vt:lpstr>CA_Ejecutivo_Estatal</vt:lpstr>
      <vt:lpstr>CA_No_Central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dcterms:created xsi:type="dcterms:W3CDTF">2014-02-10T03:37:14Z</dcterms:created>
  <dcterms:modified xsi:type="dcterms:W3CDTF">2017-02-11T15:04:01Z</dcterms:modified>
</cp:coreProperties>
</file>