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<sst xmlns="http://schemas.openxmlformats.org/spreadsheetml/2006/main" count="67" uniqueCount="67">
  <si>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</si>
  <si>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</si>
  <si>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</si>
  <si>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</si>
  <si>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</si>
  <si>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</si>
  <si>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</si>
  <si>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</si>
  <si>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</si>
  <si>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</si>
  <si>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</si>
  <si>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</si>
  <si>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</si>
  <si>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>*   00 Ingresos deriv de</t>
  </si>
  <si>
    <t>**  Rubros de Ingreso</t>
  </si>
  <si>
    <t>*   70 Ingresos por vent</t>
  </si>
  <si>
    <t xml:space="preserve">    080501  Remanente/Recurso</t>
  </si>
  <si>
    <t>Por Ejecutar</t>
  </si>
  <si>
    <t>Pre Compromiso</t>
  </si>
  <si>
    <t>*   90 Transferencias, A</t>
  </si>
  <si>
    <t>510101 CAPITALES Y VALORES</t>
  </si>
  <si>
    <t>730201 VTA ACCESORIOS, SOUV</t>
  </si>
  <si>
    <t>730204 VTA PET Y DESECHO</t>
  </si>
  <si>
    <t>732101 S MEDIDO AGUA POTABL</t>
  </si>
  <si>
    <t>732102 CUOTAS FIJAS (AGUA P</t>
  </si>
  <si>
    <t>732201 S ALCANTARILLADO SAN</t>
  </si>
  <si>
    <t>732301 S DRENAJE PLUVIAL</t>
  </si>
  <si>
    <t>732401 S TRATAMIENTO AGUA R</t>
  </si>
  <si>
    <t>732601 AGUA PIPAS (SIN TRAN</t>
  </si>
  <si>
    <t>732605 AGUA TRATADA SIN TRA</t>
  </si>
  <si>
    <t>732701 D INC RED AGUA HABIT</t>
  </si>
  <si>
    <t>732702 D INC RED ALC HABIT</t>
  </si>
  <si>
    <t>732703 D INC R AGUA TRA HAB</t>
  </si>
  <si>
    <t>732801 D INC R AGUA NO HAB</t>
  </si>
  <si>
    <t>732802 D INC RED ALC NO HAB</t>
  </si>
  <si>
    <t>732803 D INC AGUA TRA NO HA</t>
  </si>
  <si>
    <t>732901 D INC AGUA INDIVIDUA</t>
  </si>
  <si>
    <t>732902 D INC ALCANT INDIVID</t>
  </si>
  <si>
    <t>732903 D INC AGUA TRA INDIV</t>
  </si>
  <si>
    <t>733001 MAT INST RAMAL AGUA</t>
  </si>
  <si>
    <t>733002 MAT INST CUADRO MEDI</t>
  </si>
  <si>
    <t>733003 SUM INST MEDIDOR AGU</t>
  </si>
  <si>
    <t>733004 MAT INST DESCARGA AG</t>
  </si>
  <si>
    <t>733101 CONSTANCIA NO ADEUDO</t>
  </si>
  <si>
    <t>733102 DUPLICADO DE RECIBO</t>
  </si>
  <si>
    <t>733104 CAMBIO ACT D TITULAR</t>
  </si>
  <si>
    <t>733105 SUSP VOLUNTARIA TOMA</t>
  </si>
  <si>
    <t>733106 REACT D SERV O TOMA</t>
  </si>
  <si>
    <t>733110 CONTRATO AGUA POTABL</t>
  </si>
  <si>
    <t>733111 CONTRATO DESCARGO</t>
  </si>
  <si>
    <t>733201 LIMPIEZA DESCARGA SA</t>
  </si>
  <si>
    <t>733202 RECONEXION TOMA AGUA</t>
  </si>
  <si>
    <t>733203 RECONEXION DRENAJE</t>
  </si>
  <si>
    <t>733204 REUBICACION MEDIDOR</t>
  </si>
  <si>
    <t>733211 KM EXCEDENTE Z URBAN</t>
  </si>
  <si>
    <t>733301 CARTA D FACTIBILIDAD</t>
  </si>
  <si>
    <t>733302 REVISION D PROYECTOS</t>
  </si>
  <si>
    <t>733303 SUPERVISION DE OBRAS</t>
  </si>
  <si>
    <t>733304 RECEPCION OBRA, CONC</t>
  </si>
  <si>
    <t>733501 RECARGOS</t>
  </si>
  <si>
    <t>733502 MULTAS</t>
  </si>
  <si>
    <t>733503 GASTOS DE EJECUCION</t>
  </si>
  <si>
    <t>790103 REINTEGROS</t>
  </si>
  <si>
    <t>790106 ENAJENACION BS MUEBL</t>
  </si>
  <si>
    <t>910101 TRANSF Y ASIG FEDERA</t>
  </si>
  <si>
    <t>910201 TRANSF Y ASIG ESTATA</t>
  </si>
  <si>
    <t>Del 01 de Enero al 31 de Diciembre de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</si>
</sst>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  <numFmt numFmtId="168" formatCode="#,##0.00_-;#,##0.00\-;&quot; &quot;"/>
    <numFmt numFmtId="169" formatCode="#,##0_-;#,##0\-;&quot; 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7" applyFont="1" applyFill="1" applyAlignment="1">
      <alignment/>
    </xf>
    <xf numFmtId="0" fontId="35" fillId="33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Fill="1" applyAlignment="1">
      <alignment/>
    </xf>
    <xf numFmtId="4" fontId="35" fillId="33" borderId="0" xfId="0" applyNumberFormat="1" applyFont="1" applyFill="1" applyAlignment="1">
      <alignment/>
    </xf>
    <xf numFmtId="43" fontId="35" fillId="33" borderId="0" xfId="47" applyFont="1" applyFill="1" applyAlignment="1">
      <alignment/>
    </xf>
    <xf numFmtId="0" fontId="35" fillId="10" borderId="10" xfId="0" applyFont="1" applyFill="1" applyBorder="1" applyAlignment="1">
      <alignment horizontal="center" vertical="center"/>
    </xf>
    <xf numFmtId="4" fontId="35" fillId="10" borderId="10" xfId="0" applyNumberFormat="1" applyFont="1" applyFill="1" applyBorder="1" applyAlignment="1">
      <alignment horizontal="center" vertical="center"/>
    </xf>
    <xf numFmtId="4" fontId="35" fillId="10" borderId="10" xfId="47" applyNumberFormat="1" applyFont="1" applyFill="1" applyBorder="1" applyAlignment="1">
      <alignment horizontal="center" vertical="center"/>
    </xf>
    <xf numFmtId="43" fontId="35" fillId="10" borderId="10" xfId="47" applyFont="1" applyFill="1" applyBorder="1" applyAlignment="1">
      <alignment horizontal="center" vertical="center"/>
    </xf>
    <xf numFmtId="0" fontId="2" fillId="0" borderId="0" xfId="52" applyFont="1">
      <alignment/>
      <protection/>
    </xf>
    <xf numFmtId="4" fontId="2" fillId="0" borderId="0" xfId="52" applyNumberFormat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5"/>
  <cols>
    <col min="1" max="1" width="35.7109375" style="0" customWidth="1"/>
    <col min="2" max="8" width="16.7109375" style="2" customWidth="1"/>
    <col min="9" max="9" width="16.7109375" style="13" customWidth="1"/>
    <col min="10" max="11" width="16.7109375" style="2" customWidth="1"/>
    <col min="12" max="12" width="16.7109375" style="3" customWidth="1"/>
    <col min="13" max="14" width="13.57421875" style="5" bestFit="1" customWidth="1"/>
    <col min="15" max="16384" width="11.421875" style="5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66</v>
      </c>
    </row>
    <row r="4" spans="1:12" s="6" customFormat="1" ht="1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9" t="s">
        <v>18</v>
      </c>
      <c r="J4" s="18" t="s">
        <v>10</v>
      </c>
      <c r="K4" s="18" t="s">
        <v>17</v>
      </c>
      <c r="L4" s="20" t="s">
        <v>11</v>
      </c>
    </row>
    <row r="5" spans="1:14" s="8" customFormat="1" ht="15">
      <c r="A5" s="11" t="s">
        <v>14</v>
      </c>
      <c r="B5" s="15">
        <f>+B6+B8+B52+B55</f>
        <v>56571101</v>
      </c>
      <c r="C5" s="15">
        <f aca="true" t="shared" si="0" ref="C5:J5">+C6+C8+C52+C55</f>
        <v>29241256</v>
      </c>
      <c r="D5" s="15">
        <f t="shared" si="0"/>
        <v>24868003</v>
      </c>
      <c r="E5" s="15">
        <f t="shared" si="0"/>
        <v>60944354</v>
      </c>
      <c r="F5" s="15">
        <f t="shared" si="0"/>
        <v>0</v>
      </c>
      <c r="G5" s="15">
        <f>+G6+G8+G52+G55</f>
        <v>63844902.32000001</v>
      </c>
      <c r="H5" s="15">
        <f t="shared" si="0"/>
        <v>63844902.32000001</v>
      </c>
      <c r="I5" s="15">
        <f t="shared" si="0"/>
        <v>0</v>
      </c>
      <c r="J5" s="15">
        <f t="shared" si="0"/>
        <v>0</v>
      </c>
      <c r="K5" s="15">
        <f>+K6+K8+K52+K55</f>
        <v>-2900548.3199999966</v>
      </c>
      <c r="L5" s="16">
        <f>IF(K5=0,0,(+K5/$E$5)*100)</f>
        <v>-4.759338855244896</v>
      </c>
      <c r="N5" s="23"/>
    </row>
    <row r="6" spans="1:12" ht="15">
      <c r="A6" s="12" t="s">
        <v>12</v>
      </c>
      <c r="B6" s="9">
        <f>+B7</f>
        <v>1240668</v>
      </c>
      <c r="C6" s="9">
        <f aca="true" t="shared" si="1" ref="C6:J6">+C7</f>
        <v>788685</v>
      </c>
      <c r="D6" s="9">
        <f t="shared" si="1"/>
        <v>0</v>
      </c>
      <c r="E6" s="9">
        <f t="shared" si="1"/>
        <v>2029353</v>
      </c>
      <c r="F6" s="9">
        <f t="shared" si="1"/>
        <v>0</v>
      </c>
      <c r="G6" s="9">
        <f>+G7</f>
        <v>4074198.75</v>
      </c>
      <c r="H6" s="9">
        <f t="shared" si="1"/>
        <v>4074198.75</v>
      </c>
      <c r="I6" s="9">
        <f t="shared" si="1"/>
        <v>0</v>
      </c>
      <c r="J6" s="9">
        <f t="shared" si="1"/>
        <v>0</v>
      </c>
      <c r="K6" s="9">
        <f>+K7</f>
        <v>-2044845.75</v>
      </c>
      <c r="L6" s="10">
        <f>IF(K6=0,0,(+K6/$E$5)*100)</f>
        <v>-3.355266921034227</v>
      </c>
    </row>
    <row r="7" spans="1:12" ht="15">
      <c r="A7" s="21" t="s">
        <v>20</v>
      </c>
      <c r="B7" s="7">
        <v>1240668</v>
      </c>
      <c r="C7" s="7">
        <v>788685</v>
      </c>
      <c r="D7" s="7">
        <v>0</v>
      </c>
      <c r="E7" s="7">
        <v>2029353</v>
      </c>
      <c r="F7" s="7">
        <v>0</v>
      </c>
      <c r="G7" s="22">
        <v>4074198.75</v>
      </c>
      <c r="H7" s="7">
        <f>+F7+G7</f>
        <v>4074198.75</v>
      </c>
      <c r="I7" s="14">
        <v>0</v>
      </c>
      <c r="J7" s="7">
        <v>0</v>
      </c>
      <c r="K7" s="7">
        <f>+E7-H7-I7-J7</f>
        <v>-2044845.75</v>
      </c>
      <c r="L7" s="4">
        <f>IF(K7=0,0,(+K7/$E$5)*100)</f>
        <v>-3.355266921034227</v>
      </c>
    </row>
    <row r="8" spans="1:13" ht="15">
      <c r="A8" s="12" t="s">
        <v>15</v>
      </c>
      <c r="B8" s="9">
        <f>SUM(B9:B51)</f>
        <v>48930433</v>
      </c>
      <c r="C8" s="9">
        <f aca="true" t="shared" si="2" ref="C8:K8">SUM(C9:C51)</f>
        <v>3584568</v>
      </c>
      <c r="D8" s="9">
        <f t="shared" si="2"/>
        <v>0</v>
      </c>
      <c r="E8" s="9">
        <f t="shared" si="2"/>
        <v>52515001</v>
      </c>
      <c r="F8" s="9">
        <f t="shared" si="2"/>
        <v>0</v>
      </c>
      <c r="G8" s="9">
        <f>SUM(G9:G51)</f>
        <v>59770703.57000001</v>
      </c>
      <c r="H8" s="9">
        <f t="shared" si="2"/>
        <v>59770703.57000001</v>
      </c>
      <c r="I8" s="9">
        <f t="shared" si="2"/>
        <v>0</v>
      </c>
      <c r="J8" s="9">
        <f t="shared" si="2"/>
        <v>0</v>
      </c>
      <c r="K8" s="9">
        <f t="shared" si="2"/>
        <v>-7255702.5699999975</v>
      </c>
      <c r="L8" s="10">
        <f>IF(K8=0,0,(+K8/$E$5)*100)</f>
        <v>-11.905454884303142</v>
      </c>
      <c r="M8" s="24"/>
    </row>
    <row r="9" spans="1:12" ht="15">
      <c r="A9" s="21" t="s">
        <v>21</v>
      </c>
      <c r="B9" s="22">
        <v>74641</v>
      </c>
      <c r="C9" s="7">
        <v>0</v>
      </c>
      <c r="D9" s="7">
        <v>0</v>
      </c>
      <c r="E9" s="7">
        <v>74641</v>
      </c>
      <c r="F9" s="7">
        <v>0</v>
      </c>
      <c r="G9" s="7">
        <v>123946.95</v>
      </c>
      <c r="H9" s="7">
        <f aca="true" t="shared" si="3" ref="H9:H56">+F9+G9</f>
        <v>123946.95</v>
      </c>
      <c r="I9" s="14">
        <v>0</v>
      </c>
      <c r="J9" s="7">
        <v>0</v>
      </c>
      <c r="K9" s="7">
        <f aca="true" t="shared" si="4" ref="K9:K31">+E9-H9-I9-J9</f>
        <v>-49305.95</v>
      </c>
      <c r="L9" s="4">
        <f>IF(K9=0,0,(+K9/$E$5)*100)</f>
        <v>-0.0809032285418925</v>
      </c>
    </row>
    <row r="10" spans="1:12" ht="15">
      <c r="A10" s="21" t="s">
        <v>22</v>
      </c>
      <c r="B10" s="22">
        <v>46953</v>
      </c>
      <c r="C10" s="7">
        <v>0</v>
      </c>
      <c r="D10" s="7">
        <v>0</v>
      </c>
      <c r="E10" s="7">
        <v>46953</v>
      </c>
      <c r="F10" s="7">
        <v>0</v>
      </c>
      <c r="G10" s="7">
        <v>0</v>
      </c>
      <c r="H10" s="7">
        <f t="shared" si="3"/>
        <v>0</v>
      </c>
      <c r="I10" s="14">
        <v>0</v>
      </c>
      <c r="J10" s="7">
        <v>0</v>
      </c>
      <c r="K10" s="7">
        <f t="shared" si="4"/>
        <v>46953</v>
      </c>
      <c r="L10" s="4">
        <f aca="true" t="shared" si="5" ref="L10:L51">IF(K10=0,0,(+K10/$E$5)*100)</f>
        <v>0.07704241150870186</v>
      </c>
    </row>
    <row r="11" spans="1:12" ht="15">
      <c r="A11" s="21" t="s">
        <v>23</v>
      </c>
      <c r="B11" s="22">
        <v>31768454</v>
      </c>
      <c r="C11" s="7">
        <v>2369460</v>
      </c>
      <c r="D11" s="7">
        <v>0</v>
      </c>
      <c r="E11" s="7">
        <v>34137914</v>
      </c>
      <c r="F11" s="7">
        <v>0</v>
      </c>
      <c r="G11" s="7">
        <v>37991046.37</v>
      </c>
      <c r="H11" s="7">
        <f t="shared" si="3"/>
        <v>37991046.37</v>
      </c>
      <c r="I11" s="14">
        <v>0</v>
      </c>
      <c r="J11" s="7">
        <v>0</v>
      </c>
      <c r="K11" s="7">
        <f t="shared" si="4"/>
        <v>-3853132.3699999973</v>
      </c>
      <c r="L11" s="4">
        <f t="shared" si="5"/>
        <v>-6.3223779023074025</v>
      </c>
    </row>
    <row r="12" spans="1:12" ht="15">
      <c r="A12" s="21" t="s">
        <v>24</v>
      </c>
      <c r="B12" s="22">
        <v>1266</v>
      </c>
      <c r="C12" s="7">
        <v>0</v>
      </c>
      <c r="D12" s="7">
        <v>0</v>
      </c>
      <c r="E12" s="7">
        <v>1266</v>
      </c>
      <c r="F12" s="7">
        <v>0</v>
      </c>
      <c r="G12" s="7">
        <v>0</v>
      </c>
      <c r="H12" s="7">
        <f t="shared" si="3"/>
        <v>0</v>
      </c>
      <c r="I12" s="14">
        <v>0</v>
      </c>
      <c r="J12" s="7">
        <v>0</v>
      </c>
      <c r="K12" s="7">
        <f t="shared" si="4"/>
        <v>1266</v>
      </c>
      <c r="L12" s="4">
        <f t="shared" si="5"/>
        <v>0.0020773048148151675</v>
      </c>
    </row>
    <row r="13" spans="1:12" ht="15">
      <c r="A13" s="21" t="s">
        <v>25</v>
      </c>
      <c r="B13" s="22">
        <v>6353686</v>
      </c>
      <c r="C13" s="7">
        <v>446530</v>
      </c>
      <c r="D13" s="7">
        <v>0</v>
      </c>
      <c r="E13" s="7">
        <v>6800216</v>
      </c>
      <c r="F13" s="7">
        <v>0</v>
      </c>
      <c r="G13" s="7">
        <v>7529053.98</v>
      </c>
      <c r="H13" s="7">
        <f t="shared" si="3"/>
        <v>7529053.98</v>
      </c>
      <c r="I13" s="14">
        <v>0</v>
      </c>
      <c r="J13" s="7">
        <v>0</v>
      </c>
      <c r="K13" s="7">
        <f t="shared" si="4"/>
        <v>-728837.9800000004</v>
      </c>
      <c r="L13" s="4">
        <f t="shared" si="5"/>
        <v>-1.1959073025862255</v>
      </c>
    </row>
    <row r="14" spans="1:12" ht="15">
      <c r="A14" s="21" t="s">
        <v>26</v>
      </c>
      <c r="B14" s="22">
        <v>635363</v>
      </c>
      <c r="C14" s="7">
        <v>0</v>
      </c>
      <c r="D14" s="7">
        <v>0</v>
      </c>
      <c r="E14" s="7">
        <v>635363</v>
      </c>
      <c r="F14" s="7">
        <v>0</v>
      </c>
      <c r="G14" s="7">
        <v>0</v>
      </c>
      <c r="H14" s="7">
        <f t="shared" si="3"/>
        <v>0</v>
      </c>
      <c r="I14" s="14">
        <v>0</v>
      </c>
      <c r="J14" s="7">
        <v>0</v>
      </c>
      <c r="K14" s="7">
        <f t="shared" si="4"/>
        <v>635363</v>
      </c>
      <c r="L14" s="4">
        <f t="shared" si="5"/>
        <v>1.042529714893688</v>
      </c>
    </row>
    <row r="15" spans="1:12" ht="15">
      <c r="A15" s="21" t="s">
        <v>27</v>
      </c>
      <c r="B15" s="22">
        <v>5718316</v>
      </c>
      <c r="C15" s="7">
        <v>376041</v>
      </c>
      <c r="D15" s="7">
        <v>0</v>
      </c>
      <c r="E15" s="7">
        <v>6094357</v>
      </c>
      <c r="F15" s="7">
        <v>0</v>
      </c>
      <c r="G15" s="7">
        <v>6740519.38</v>
      </c>
      <c r="H15" s="7">
        <f t="shared" si="3"/>
        <v>6740519.38</v>
      </c>
      <c r="I15" s="14">
        <v>0</v>
      </c>
      <c r="J15" s="7">
        <v>0</v>
      </c>
      <c r="K15" s="7">
        <f t="shared" si="4"/>
        <v>-646162.3799999999</v>
      </c>
      <c r="L15" s="4">
        <f t="shared" si="5"/>
        <v>-1.0602497813004956</v>
      </c>
    </row>
    <row r="16" spans="1:12" ht="15">
      <c r="A16" s="21" t="s">
        <v>28</v>
      </c>
      <c r="B16" s="22">
        <v>176616</v>
      </c>
      <c r="C16" s="7">
        <v>0</v>
      </c>
      <c r="D16" s="7">
        <v>0</v>
      </c>
      <c r="E16" s="7">
        <v>176616</v>
      </c>
      <c r="F16" s="7">
        <v>0</v>
      </c>
      <c r="G16" s="7">
        <v>124076.38</v>
      </c>
      <c r="H16" s="7">
        <f t="shared" si="3"/>
        <v>124076.38</v>
      </c>
      <c r="I16" s="14">
        <v>0</v>
      </c>
      <c r="J16" s="7">
        <v>0</v>
      </c>
      <c r="K16" s="7">
        <f t="shared" si="4"/>
        <v>52539.619999999995</v>
      </c>
      <c r="L16" s="4">
        <f t="shared" si="5"/>
        <v>0.08620916713630272</v>
      </c>
    </row>
    <row r="17" spans="1:12" ht="15">
      <c r="A17" s="21" t="s">
        <v>29</v>
      </c>
      <c r="B17" s="22">
        <v>600</v>
      </c>
      <c r="C17" s="7">
        <v>0</v>
      </c>
      <c r="D17" s="7">
        <v>0</v>
      </c>
      <c r="E17" s="7">
        <v>600</v>
      </c>
      <c r="F17" s="7">
        <v>0</v>
      </c>
      <c r="G17" s="7">
        <v>4563</v>
      </c>
      <c r="H17" s="7">
        <f t="shared" si="3"/>
        <v>4563</v>
      </c>
      <c r="I17" s="14">
        <v>0</v>
      </c>
      <c r="J17" s="7">
        <v>0</v>
      </c>
      <c r="K17" s="7">
        <f t="shared" si="4"/>
        <v>-3963</v>
      </c>
      <c r="L17" s="4">
        <f t="shared" si="5"/>
        <v>-0.006502653223627574</v>
      </c>
    </row>
    <row r="18" spans="1:12" ht="15">
      <c r="A18" s="21" t="s">
        <v>30</v>
      </c>
      <c r="B18" s="22">
        <v>363575</v>
      </c>
      <c r="C18" s="7">
        <v>340585</v>
      </c>
      <c r="D18" s="7">
        <v>0</v>
      </c>
      <c r="E18" s="7">
        <v>704160</v>
      </c>
      <c r="F18" s="7">
        <v>0</v>
      </c>
      <c r="G18" s="7">
        <v>2833564.54</v>
      </c>
      <c r="H18" s="7">
        <f t="shared" si="3"/>
        <v>2833564.54</v>
      </c>
      <c r="I18" s="14">
        <v>0</v>
      </c>
      <c r="J18" s="7">
        <v>0</v>
      </c>
      <c r="K18" s="7">
        <f t="shared" si="4"/>
        <v>-2129404.54</v>
      </c>
      <c r="L18" s="4">
        <f t="shared" si="5"/>
        <v>-3.49401445784461</v>
      </c>
    </row>
    <row r="19" spans="1:12" ht="15">
      <c r="A19" s="21" t="s">
        <v>31</v>
      </c>
      <c r="B19" s="22">
        <v>106043</v>
      </c>
      <c r="C19" s="7">
        <v>0</v>
      </c>
      <c r="D19" s="7">
        <v>0</v>
      </c>
      <c r="E19" s="7">
        <v>106043</v>
      </c>
      <c r="F19" s="7">
        <v>0</v>
      </c>
      <c r="G19" s="7">
        <v>767679.18</v>
      </c>
      <c r="H19" s="7">
        <f t="shared" si="3"/>
        <v>767679.18</v>
      </c>
      <c r="I19" s="14">
        <v>0</v>
      </c>
      <c r="J19" s="7">
        <v>0</v>
      </c>
      <c r="K19" s="7">
        <f t="shared" si="4"/>
        <v>-661636.18</v>
      </c>
      <c r="L19" s="4">
        <f t="shared" si="5"/>
        <v>-1.085639828096299</v>
      </c>
    </row>
    <row r="20" spans="1:12" ht="15">
      <c r="A20" s="21" t="s">
        <v>32</v>
      </c>
      <c r="B20" s="22">
        <v>45444</v>
      </c>
      <c r="C20" s="7">
        <v>0</v>
      </c>
      <c r="D20" s="7">
        <v>0</v>
      </c>
      <c r="E20" s="7">
        <v>45444</v>
      </c>
      <c r="F20" s="7">
        <v>0</v>
      </c>
      <c r="G20" s="7">
        <v>0</v>
      </c>
      <c r="H20" s="7">
        <f t="shared" si="3"/>
        <v>0</v>
      </c>
      <c r="I20" s="14">
        <v>0</v>
      </c>
      <c r="J20" s="7">
        <v>0</v>
      </c>
      <c r="K20" s="7">
        <f t="shared" si="4"/>
        <v>45444</v>
      </c>
      <c r="L20" s="4">
        <f t="shared" si="5"/>
        <v>0.07456638231000037</v>
      </c>
    </row>
    <row r="21" spans="1:12" ht="15">
      <c r="A21" s="21" t="s">
        <v>33</v>
      </c>
      <c r="B21" s="22">
        <v>363575</v>
      </c>
      <c r="C21" s="7">
        <v>0</v>
      </c>
      <c r="D21" s="7">
        <v>0</v>
      </c>
      <c r="E21" s="7">
        <v>363575</v>
      </c>
      <c r="F21" s="7">
        <v>0</v>
      </c>
      <c r="G21" s="7">
        <v>376268.13</v>
      </c>
      <c r="H21" s="7">
        <f t="shared" si="3"/>
        <v>376268.13</v>
      </c>
      <c r="I21" s="14">
        <v>0</v>
      </c>
      <c r="J21" s="7">
        <v>0</v>
      </c>
      <c r="K21" s="7">
        <f t="shared" si="4"/>
        <v>-12693.130000000005</v>
      </c>
      <c r="L21" s="4">
        <f t="shared" si="5"/>
        <v>-0.02082740921332927</v>
      </c>
    </row>
    <row r="22" spans="1:12" ht="15">
      <c r="A22" s="21" t="s">
        <v>34</v>
      </c>
      <c r="B22" s="22">
        <v>106043</v>
      </c>
      <c r="C22" s="7">
        <v>0</v>
      </c>
      <c r="D22" s="7">
        <v>0</v>
      </c>
      <c r="E22" s="7">
        <v>106043</v>
      </c>
      <c r="F22" s="7">
        <v>0</v>
      </c>
      <c r="G22" s="7">
        <v>127579.44</v>
      </c>
      <c r="H22" s="7">
        <f t="shared" si="3"/>
        <v>127579.44</v>
      </c>
      <c r="I22" s="14">
        <v>0</v>
      </c>
      <c r="J22" s="7">
        <v>0</v>
      </c>
      <c r="K22" s="7">
        <f t="shared" si="4"/>
        <v>-21536.440000000002</v>
      </c>
      <c r="L22" s="4">
        <f t="shared" si="5"/>
        <v>-0.035337875597138996</v>
      </c>
    </row>
    <row r="23" spans="1:12" ht="15">
      <c r="A23" s="21" t="s">
        <v>35</v>
      </c>
      <c r="B23" s="22">
        <v>45444</v>
      </c>
      <c r="C23" s="7">
        <v>0</v>
      </c>
      <c r="D23" s="7">
        <v>0</v>
      </c>
      <c r="E23" s="7">
        <v>45444</v>
      </c>
      <c r="F23" s="7">
        <v>0</v>
      </c>
      <c r="G23" s="7">
        <v>0</v>
      </c>
      <c r="H23" s="7">
        <f t="shared" si="3"/>
        <v>0</v>
      </c>
      <c r="I23" s="14">
        <v>0</v>
      </c>
      <c r="J23" s="7">
        <v>0</v>
      </c>
      <c r="K23" s="7">
        <f t="shared" si="4"/>
        <v>45444</v>
      </c>
      <c r="L23" s="4">
        <f t="shared" si="5"/>
        <v>0.07456638231000037</v>
      </c>
    </row>
    <row r="24" spans="1:12" ht="15">
      <c r="A24" s="21" t="s">
        <v>36</v>
      </c>
      <c r="B24" s="22">
        <v>363575</v>
      </c>
      <c r="C24" s="7">
        <v>0</v>
      </c>
      <c r="D24" s="7">
        <v>0</v>
      </c>
      <c r="E24" s="7">
        <v>363575</v>
      </c>
      <c r="F24" s="7">
        <v>0</v>
      </c>
      <c r="G24" s="7">
        <v>203529.11</v>
      </c>
      <c r="H24" s="7">
        <f t="shared" si="3"/>
        <v>203529.11</v>
      </c>
      <c r="I24" s="14">
        <v>0</v>
      </c>
      <c r="J24" s="7">
        <v>0</v>
      </c>
      <c r="K24" s="7">
        <f t="shared" si="4"/>
        <v>160045.89</v>
      </c>
      <c r="L24" s="4">
        <f t="shared" si="5"/>
        <v>0.26260987194974617</v>
      </c>
    </row>
    <row r="25" spans="1:12" ht="15">
      <c r="A25" s="21" t="s">
        <v>37</v>
      </c>
      <c r="B25" s="22">
        <v>106043</v>
      </c>
      <c r="C25" s="7">
        <v>0</v>
      </c>
      <c r="D25" s="7">
        <v>0</v>
      </c>
      <c r="E25" s="7">
        <v>106043</v>
      </c>
      <c r="F25" s="7">
        <v>0</v>
      </c>
      <c r="G25" s="7">
        <v>94946.04</v>
      </c>
      <c r="H25" s="7">
        <f t="shared" si="3"/>
        <v>94946.04</v>
      </c>
      <c r="I25" s="14">
        <v>0</v>
      </c>
      <c r="J25" s="7">
        <v>0</v>
      </c>
      <c r="K25" s="7">
        <f t="shared" si="4"/>
        <v>11096.960000000006</v>
      </c>
      <c r="L25" s="4">
        <f t="shared" si="5"/>
        <v>0.01820834789716535</v>
      </c>
    </row>
    <row r="26" spans="1:12" ht="15">
      <c r="A26" s="21" t="s">
        <v>38</v>
      </c>
      <c r="B26" s="22">
        <v>45444</v>
      </c>
      <c r="C26" s="7">
        <v>0</v>
      </c>
      <c r="D26" s="7">
        <v>0</v>
      </c>
      <c r="E26" s="7">
        <v>45444</v>
      </c>
      <c r="F26" s="7">
        <v>0</v>
      </c>
      <c r="G26" s="7">
        <v>0</v>
      </c>
      <c r="H26" s="7">
        <f t="shared" si="3"/>
        <v>0</v>
      </c>
      <c r="I26" s="14">
        <v>0</v>
      </c>
      <c r="J26" s="7">
        <v>0</v>
      </c>
      <c r="K26" s="7">
        <f t="shared" si="4"/>
        <v>45444</v>
      </c>
      <c r="L26" s="4">
        <f t="shared" si="5"/>
        <v>0.07456638231000037</v>
      </c>
    </row>
    <row r="27" spans="1:12" ht="15">
      <c r="A27" s="21" t="s">
        <v>39</v>
      </c>
      <c r="B27" s="22">
        <v>432990</v>
      </c>
      <c r="C27" s="7">
        <v>0</v>
      </c>
      <c r="D27" s="7">
        <v>0</v>
      </c>
      <c r="E27" s="7">
        <v>432990</v>
      </c>
      <c r="F27" s="7">
        <v>0</v>
      </c>
      <c r="G27" s="7">
        <v>406700.1</v>
      </c>
      <c r="H27" s="7">
        <f t="shared" si="3"/>
        <v>406700.1</v>
      </c>
      <c r="I27" s="14">
        <v>0</v>
      </c>
      <c r="J27" s="7">
        <v>0</v>
      </c>
      <c r="K27" s="7">
        <f t="shared" si="4"/>
        <v>26289.900000000023</v>
      </c>
      <c r="L27" s="4">
        <f t="shared" si="5"/>
        <v>0.043137548065568174</v>
      </c>
    </row>
    <row r="28" spans="1:12" ht="15">
      <c r="A28" s="21" t="s">
        <v>40</v>
      </c>
      <c r="B28" s="22">
        <v>218356</v>
      </c>
      <c r="C28" s="7">
        <v>0</v>
      </c>
      <c r="D28" s="7">
        <v>0</v>
      </c>
      <c r="E28" s="7">
        <v>218356</v>
      </c>
      <c r="F28" s="7">
        <v>0</v>
      </c>
      <c r="G28" s="7">
        <v>202790.71</v>
      </c>
      <c r="H28" s="7">
        <f t="shared" si="3"/>
        <v>202790.71</v>
      </c>
      <c r="I28" s="14">
        <v>0</v>
      </c>
      <c r="J28" s="7">
        <v>0</v>
      </c>
      <c r="K28" s="7">
        <f t="shared" si="4"/>
        <v>15565.290000000008</v>
      </c>
      <c r="L28" s="4">
        <f t="shared" si="5"/>
        <v>0.02554016734675702</v>
      </c>
    </row>
    <row r="29" spans="1:12" ht="15">
      <c r="A29" s="21" t="s">
        <v>41</v>
      </c>
      <c r="B29" s="22">
        <v>190668</v>
      </c>
      <c r="C29" s="7">
        <v>0</v>
      </c>
      <c r="D29" s="7">
        <v>0</v>
      </c>
      <c r="E29" s="7">
        <v>190668</v>
      </c>
      <c r="F29" s="7">
        <v>0</v>
      </c>
      <c r="G29" s="7">
        <v>156949.51</v>
      </c>
      <c r="H29" s="7">
        <f t="shared" si="3"/>
        <v>156949.51</v>
      </c>
      <c r="I29" s="14">
        <v>0</v>
      </c>
      <c r="J29" s="7">
        <v>0</v>
      </c>
      <c r="K29" s="7">
        <f t="shared" si="4"/>
        <v>33718.48999999999</v>
      </c>
      <c r="L29" s="4">
        <f t="shared" si="5"/>
        <v>0.05532668374825992</v>
      </c>
    </row>
    <row r="30" spans="1:12" ht="15">
      <c r="A30" s="21" t="s">
        <v>42</v>
      </c>
      <c r="B30" s="22">
        <v>261133</v>
      </c>
      <c r="C30" s="7">
        <v>0</v>
      </c>
      <c r="D30" s="7">
        <v>0</v>
      </c>
      <c r="E30" s="7">
        <v>261133</v>
      </c>
      <c r="F30" s="7">
        <v>0</v>
      </c>
      <c r="G30" s="7">
        <v>261293.35</v>
      </c>
      <c r="H30" s="7">
        <f t="shared" si="3"/>
        <v>261293.35</v>
      </c>
      <c r="I30" s="14">
        <v>0</v>
      </c>
      <c r="J30" s="7">
        <v>0</v>
      </c>
      <c r="K30" s="7">
        <f t="shared" si="4"/>
        <v>-160.35000000000582</v>
      </c>
      <c r="L30" s="4">
        <f t="shared" si="5"/>
        <v>-0.0002631088681324046</v>
      </c>
    </row>
    <row r="31" spans="1:12" ht="15">
      <c r="A31" s="21" t="s">
        <v>43</v>
      </c>
      <c r="B31" s="22">
        <v>1032</v>
      </c>
      <c r="C31" s="7">
        <v>0</v>
      </c>
      <c r="D31" s="7">
        <v>0</v>
      </c>
      <c r="E31" s="7">
        <v>1032</v>
      </c>
      <c r="F31" s="7">
        <v>0</v>
      </c>
      <c r="G31" s="7">
        <v>1195.88</v>
      </c>
      <c r="H31" s="7">
        <f t="shared" si="3"/>
        <v>1195.88</v>
      </c>
      <c r="I31" s="14">
        <v>0</v>
      </c>
      <c r="J31" s="7">
        <v>0</v>
      </c>
      <c r="K31" s="7">
        <f t="shared" si="4"/>
        <v>-163.8800000000001</v>
      </c>
      <c r="L31" s="4">
        <f t="shared" si="5"/>
        <v>-0.0002689010371658056</v>
      </c>
    </row>
    <row r="32" spans="1:12" ht="15">
      <c r="A32" s="21" t="s">
        <v>44</v>
      </c>
      <c r="B32" s="22">
        <v>2064</v>
      </c>
      <c r="C32" s="7">
        <v>0</v>
      </c>
      <c r="D32" s="7">
        <v>0</v>
      </c>
      <c r="E32" s="7">
        <v>2064</v>
      </c>
      <c r="F32" s="7">
        <v>0</v>
      </c>
      <c r="G32" s="7">
        <v>955.65</v>
      </c>
      <c r="H32" s="7">
        <f t="shared" si="3"/>
        <v>955.65</v>
      </c>
      <c r="I32" s="14">
        <v>0</v>
      </c>
      <c r="J32" s="7">
        <v>0</v>
      </c>
      <c r="K32" s="7">
        <f aca="true" t="shared" si="6" ref="K32:K56">+E32-H32-I32-J32</f>
        <v>1108.35</v>
      </c>
      <c r="L32" s="4">
        <f t="shared" si="5"/>
        <v>0.0018186262176148424</v>
      </c>
    </row>
    <row r="33" spans="1:12" ht="15">
      <c r="A33" s="21" t="s">
        <v>45</v>
      </c>
      <c r="B33" s="22">
        <v>1404</v>
      </c>
      <c r="C33" s="7">
        <v>0</v>
      </c>
      <c r="D33" s="7">
        <v>0</v>
      </c>
      <c r="E33" s="7">
        <v>1404</v>
      </c>
      <c r="F33" s="7">
        <v>0</v>
      </c>
      <c r="G33" s="7">
        <v>0</v>
      </c>
      <c r="H33" s="7">
        <f t="shared" si="3"/>
        <v>0</v>
      </c>
      <c r="I33" s="14">
        <v>0</v>
      </c>
      <c r="J33" s="7">
        <v>0</v>
      </c>
      <c r="K33" s="7">
        <f t="shared" si="6"/>
        <v>1404</v>
      </c>
      <c r="L33" s="4">
        <f t="shared" si="5"/>
        <v>0.0023037408846765363</v>
      </c>
    </row>
    <row r="34" spans="1:12" ht="15">
      <c r="A34" s="21" t="s">
        <v>46</v>
      </c>
      <c r="B34" s="22">
        <v>10320</v>
      </c>
      <c r="C34" s="7">
        <v>0</v>
      </c>
      <c r="D34" s="7">
        <v>0</v>
      </c>
      <c r="E34" s="7">
        <v>10320</v>
      </c>
      <c r="F34" s="7">
        <v>0</v>
      </c>
      <c r="G34" s="7">
        <v>12587.45</v>
      </c>
      <c r="H34" s="7">
        <f t="shared" si="3"/>
        <v>12587.45</v>
      </c>
      <c r="I34" s="14">
        <v>0</v>
      </c>
      <c r="J34" s="7">
        <v>0</v>
      </c>
      <c r="K34" s="7">
        <f t="shared" si="6"/>
        <v>-2267.4500000000007</v>
      </c>
      <c r="L34" s="4">
        <f t="shared" si="5"/>
        <v>-0.0037205251203417476</v>
      </c>
    </row>
    <row r="35" spans="1:12" ht="15">
      <c r="A35" s="21" t="s">
        <v>47</v>
      </c>
      <c r="B35" s="22">
        <v>124800</v>
      </c>
      <c r="C35" s="7">
        <v>0</v>
      </c>
      <c r="D35" s="7">
        <v>0</v>
      </c>
      <c r="E35" s="7">
        <v>124800</v>
      </c>
      <c r="F35" s="7">
        <v>0</v>
      </c>
      <c r="G35" s="7">
        <v>160722.54</v>
      </c>
      <c r="H35" s="7">
        <f t="shared" si="3"/>
        <v>160722.54</v>
      </c>
      <c r="I35" s="14">
        <v>0</v>
      </c>
      <c r="J35" s="7">
        <v>0</v>
      </c>
      <c r="K35" s="7">
        <f t="shared" si="6"/>
        <v>-35922.54000000001</v>
      </c>
      <c r="L35" s="4">
        <f t="shared" si="5"/>
        <v>-0.05894317954375233</v>
      </c>
    </row>
    <row r="36" spans="1:12" ht="15">
      <c r="A36" s="21" t="s">
        <v>48</v>
      </c>
      <c r="B36" s="22">
        <v>56808</v>
      </c>
      <c r="C36" s="7">
        <v>0</v>
      </c>
      <c r="D36" s="7">
        <v>0</v>
      </c>
      <c r="E36" s="7">
        <v>56808</v>
      </c>
      <c r="F36" s="7">
        <v>0</v>
      </c>
      <c r="G36" s="7">
        <v>51785.92</v>
      </c>
      <c r="H36" s="7">
        <f t="shared" si="3"/>
        <v>51785.92</v>
      </c>
      <c r="I36" s="14">
        <v>0</v>
      </c>
      <c r="J36" s="7">
        <v>0</v>
      </c>
      <c r="K36" s="7">
        <f t="shared" si="6"/>
        <v>5022.080000000002</v>
      </c>
      <c r="L36" s="4">
        <f t="shared" si="5"/>
        <v>0.008240435200937566</v>
      </c>
    </row>
    <row r="37" spans="1:12" ht="15">
      <c r="A37" s="21" t="s">
        <v>49</v>
      </c>
      <c r="B37" s="22">
        <v>56808</v>
      </c>
      <c r="C37" s="7">
        <v>0</v>
      </c>
      <c r="D37" s="7">
        <v>0</v>
      </c>
      <c r="E37" s="7">
        <v>56808</v>
      </c>
      <c r="F37" s="7">
        <v>0</v>
      </c>
      <c r="G37" s="7">
        <v>51090.95</v>
      </c>
      <c r="H37" s="7">
        <f t="shared" si="3"/>
        <v>51090.95</v>
      </c>
      <c r="I37" s="14">
        <v>0</v>
      </c>
      <c r="J37" s="7">
        <v>0</v>
      </c>
      <c r="K37" s="7">
        <f t="shared" si="6"/>
        <v>5717.050000000003</v>
      </c>
      <c r="L37" s="4">
        <f t="shared" si="5"/>
        <v>0.009380770530441594</v>
      </c>
    </row>
    <row r="38" spans="1:12" ht="15">
      <c r="A38" s="21" t="s">
        <v>50</v>
      </c>
      <c r="B38" s="22">
        <v>19764</v>
      </c>
      <c r="C38" s="7">
        <v>0</v>
      </c>
      <c r="D38" s="7">
        <v>0</v>
      </c>
      <c r="E38" s="7">
        <v>19764</v>
      </c>
      <c r="F38" s="7">
        <v>0</v>
      </c>
      <c r="G38" s="7">
        <v>31680.37</v>
      </c>
      <c r="H38" s="7">
        <f t="shared" si="3"/>
        <v>31680.37</v>
      </c>
      <c r="I38" s="14">
        <v>0</v>
      </c>
      <c r="J38" s="7">
        <v>0</v>
      </c>
      <c r="K38" s="7">
        <f t="shared" si="6"/>
        <v>-11916.369999999999</v>
      </c>
      <c r="L38" s="4">
        <f t="shared" si="5"/>
        <v>-0.019552869491405223</v>
      </c>
    </row>
    <row r="39" spans="1:12" ht="15">
      <c r="A39" s="21" t="s">
        <v>51</v>
      </c>
      <c r="B39" s="22">
        <v>16008</v>
      </c>
      <c r="C39" s="7">
        <v>0</v>
      </c>
      <c r="D39" s="7">
        <v>0</v>
      </c>
      <c r="E39" s="7">
        <v>16008</v>
      </c>
      <c r="F39" s="7">
        <v>0</v>
      </c>
      <c r="G39" s="7">
        <v>38777.76</v>
      </c>
      <c r="H39" s="7">
        <f t="shared" si="3"/>
        <v>38777.76</v>
      </c>
      <c r="I39" s="14">
        <v>0</v>
      </c>
      <c r="J39" s="7">
        <v>0</v>
      </c>
      <c r="K39" s="7">
        <f t="shared" si="6"/>
        <v>-22769.760000000002</v>
      </c>
      <c r="L39" s="4">
        <f t="shared" si="5"/>
        <v>-0.037361557725265254</v>
      </c>
    </row>
    <row r="40" spans="1:12" ht="15">
      <c r="A40" s="21" t="s">
        <v>52</v>
      </c>
      <c r="B40" s="22">
        <v>12804</v>
      </c>
      <c r="C40" s="7">
        <v>0</v>
      </c>
      <c r="D40" s="7">
        <v>0</v>
      </c>
      <c r="E40" s="7">
        <v>12804</v>
      </c>
      <c r="F40" s="7">
        <v>0</v>
      </c>
      <c r="G40" s="7">
        <v>9963.73</v>
      </c>
      <c r="H40" s="7">
        <f t="shared" si="3"/>
        <v>9963.73</v>
      </c>
      <c r="I40" s="14">
        <v>0</v>
      </c>
      <c r="J40" s="7">
        <v>0</v>
      </c>
      <c r="K40" s="7">
        <f t="shared" si="6"/>
        <v>2840.2700000000004</v>
      </c>
      <c r="L40" s="4">
        <f t="shared" si="5"/>
        <v>0.004660431711196743</v>
      </c>
    </row>
    <row r="41" spans="1:12" ht="15">
      <c r="A41" s="21" t="s">
        <v>53</v>
      </c>
      <c r="B41" s="22">
        <v>7536</v>
      </c>
      <c r="C41" s="7">
        <v>0</v>
      </c>
      <c r="D41" s="7">
        <v>0</v>
      </c>
      <c r="E41" s="7">
        <v>7536</v>
      </c>
      <c r="F41" s="7">
        <v>0</v>
      </c>
      <c r="G41" s="7">
        <v>1656.99</v>
      </c>
      <c r="H41" s="7">
        <f t="shared" si="3"/>
        <v>1656.99</v>
      </c>
      <c r="I41" s="14">
        <v>0</v>
      </c>
      <c r="J41" s="7">
        <v>0</v>
      </c>
      <c r="K41" s="7">
        <f t="shared" si="6"/>
        <v>5879.01</v>
      </c>
      <c r="L41" s="4">
        <f t="shared" si="5"/>
        <v>0.009646521152722368</v>
      </c>
    </row>
    <row r="42" spans="1:12" ht="15">
      <c r="A42" s="21" t="s">
        <v>54</v>
      </c>
      <c r="B42" s="22">
        <v>72</v>
      </c>
      <c r="C42" s="7">
        <v>0</v>
      </c>
      <c r="D42" s="7">
        <v>0</v>
      </c>
      <c r="E42" s="7">
        <v>72</v>
      </c>
      <c r="F42" s="7">
        <v>0</v>
      </c>
      <c r="G42" s="7">
        <v>0</v>
      </c>
      <c r="H42" s="7">
        <f t="shared" si="3"/>
        <v>0</v>
      </c>
      <c r="I42" s="14">
        <v>0</v>
      </c>
      <c r="J42" s="7">
        <v>0</v>
      </c>
      <c r="K42" s="7">
        <f t="shared" si="6"/>
        <v>72</v>
      </c>
      <c r="L42" s="4">
        <f t="shared" si="5"/>
        <v>0.00011814055818854032</v>
      </c>
    </row>
    <row r="43" spans="1:12" ht="15">
      <c r="A43" s="21" t="s">
        <v>55</v>
      </c>
      <c r="B43" s="22">
        <v>101628</v>
      </c>
      <c r="C43" s="7">
        <v>0</v>
      </c>
      <c r="D43" s="7">
        <v>0</v>
      </c>
      <c r="E43" s="7">
        <v>101628</v>
      </c>
      <c r="F43" s="7">
        <v>0</v>
      </c>
      <c r="G43" s="7">
        <v>132881.43</v>
      </c>
      <c r="H43" s="7">
        <f t="shared" si="3"/>
        <v>132881.43</v>
      </c>
      <c r="I43" s="14">
        <v>0</v>
      </c>
      <c r="J43" s="7">
        <v>0</v>
      </c>
      <c r="K43" s="7">
        <f t="shared" si="6"/>
        <v>-31253.429999999993</v>
      </c>
      <c r="L43" s="4">
        <f t="shared" si="5"/>
        <v>-0.05128191202092321</v>
      </c>
    </row>
    <row r="44" spans="1:12" ht="15">
      <c r="A44" s="21" t="s">
        <v>56</v>
      </c>
      <c r="B44" s="22">
        <v>56112</v>
      </c>
      <c r="C44" s="7">
        <v>0</v>
      </c>
      <c r="D44" s="7">
        <v>0</v>
      </c>
      <c r="E44" s="7">
        <v>56112</v>
      </c>
      <c r="F44" s="7">
        <v>0</v>
      </c>
      <c r="G44" s="7">
        <v>88332.3</v>
      </c>
      <c r="H44" s="7">
        <f t="shared" si="3"/>
        <v>88332.3</v>
      </c>
      <c r="I44" s="14">
        <v>0</v>
      </c>
      <c r="J44" s="7">
        <v>0</v>
      </c>
      <c r="K44" s="7">
        <f t="shared" si="6"/>
        <v>-32220.300000000003</v>
      </c>
      <c r="L44" s="4">
        <f t="shared" si="5"/>
        <v>-0.05286839204169759</v>
      </c>
    </row>
    <row r="45" spans="1:12" ht="15">
      <c r="A45" s="21" t="s">
        <v>57</v>
      </c>
      <c r="B45" s="22">
        <v>172320</v>
      </c>
      <c r="C45" s="7">
        <v>0</v>
      </c>
      <c r="D45" s="7">
        <v>0</v>
      </c>
      <c r="E45" s="7">
        <v>172320</v>
      </c>
      <c r="F45" s="7">
        <v>0</v>
      </c>
      <c r="G45" s="7">
        <v>199027.45</v>
      </c>
      <c r="H45" s="7">
        <f t="shared" si="3"/>
        <v>199027.45</v>
      </c>
      <c r="I45" s="14">
        <v>0</v>
      </c>
      <c r="J45" s="7">
        <v>0</v>
      </c>
      <c r="K45" s="7">
        <f t="shared" si="6"/>
        <v>-26707.45000000001</v>
      </c>
      <c r="L45" s="4">
        <f t="shared" si="5"/>
        <v>-0.0438226812610074</v>
      </c>
    </row>
    <row r="46" spans="1:12" ht="15">
      <c r="A46" s="21" t="s">
        <v>58</v>
      </c>
      <c r="B46" s="22">
        <v>64848</v>
      </c>
      <c r="C46" s="7">
        <v>0</v>
      </c>
      <c r="D46" s="7">
        <v>0</v>
      </c>
      <c r="E46" s="7">
        <v>64848</v>
      </c>
      <c r="F46" s="7">
        <v>0</v>
      </c>
      <c r="G46" s="7">
        <v>55527.64</v>
      </c>
      <c r="H46" s="7">
        <f t="shared" si="3"/>
        <v>55527.64</v>
      </c>
      <c r="I46" s="14">
        <v>0</v>
      </c>
      <c r="J46" s="7">
        <v>0</v>
      </c>
      <c r="K46" s="7">
        <f t="shared" si="6"/>
        <v>9320.36</v>
      </c>
      <c r="L46" s="4">
        <f t="shared" si="5"/>
        <v>0.015293229623863109</v>
      </c>
    </row>
    <row r="47" spans="1:12" ht="15">
      <c r="A47" s="21" t="s">
        <v>59</v>
      </c>
      <c r="B47" s="22">
        <v>705499</v>
      </c>
      <c r="C47" s="7">
        <v>51952</v>
      </c>
      <c r="D47" s="7">
        <v>0</v>
      </c>
      <c r="E47" s="7">
        <v>757451</v>
      </c>
      <c r="F47" s="7">
        <v>0</v>
      </c>
      <c r="G47" s="7">
        <v>880146.77</v>
      </c>
      <c r="H47" s="7">
        <f t="shared" si="3"/>
        <v>880146.77</v>
      </c>
      <c r="I47" s="14">
        <v>0</v>
      </c>
      <c r="J47" s="7">
        <v>0</v>
      </c>
      <c r="K47" s="7">
        <f t="shared" si="6"/>
        <v>-122695.77000000002</v>
      </c>
      <c r="L47" s="4">
        <f t="shared" si="5"/>
        <v>-0.20132426048851057</v>
      </c>
    </row>
    <row r="48" spans="1:12" ht="15">
      <c r="A48" s="21" t="s">
        <v>60</v>
      </c>
      <c r="B48" s="22">
        <v>70545</v>
      </c>
      <c r="C48" s="7">
        <v>0</v>
      </c>
      <c r="D48" s="7">
        <v>0</v>
      </c>
      <c r="E48" s="7">
        <v>70545</v>
      </c>
      <c r="F48" s="7">
        <v>0</v>
      </c>
      <c r="G48" s="7">
        <v>48959.01</v>
      </c>
      <c r="H48" s="7">
        <f t="shared" si="3"/>
        <v>48959.01</v>
      </c>
      <c r="I48" s="14">
        <v>0</v>
      </c>
      <c r="J48" s="7">
        <v>0</v>
      </c>
      <c r="K48" s="7">
        <f t="shared" si="6"/>
        <v>21585.989999999998</v>
      </c>
      <c r="L48" s="4">
        <f t="shared" si="5"/>
        <v>0.03541917927294791</v>
      </c>
    </row>
    <row r="49" spans="1:12" ht="15">
      <c r="A49" s="21" t="s">
        <v>61</v>
      </c>
      <c r="B49" s="22">
        <v>7833</v>
      </c>
      <c r="C49" s="7">
        <v>0</v>
      </c>
      <c r="D49" s="7">
        <v>0</v>
      </c>
      <c r="E49" s="7">
        <v>7833</v>
      </c>
      <c r="F49" s="7">
        <v>0</v>
      </c>
      <c r="G49" s="7">
        <v>0</v>
      </c>
      <c r="H49" s="7">
        <f t="shared" si="3"/>
        <v>0</v>
      </c>
      <c r="I49" s="14">
        <v>0</v>
      </c>
      <c r="J49" s="7">
        <v>0</v>
      </c>
      <c r="K49" s="7">
        <f t="shared" si="6"/>
        <v>7833</v>
      </c>
      <c r="L49" s="4">
        <f t="shared" si="5"/>
        <v>0.012852708226261614</v>
      </c>
    </row>
    <row r="50" spans="1:12" ht="15">
      <c r="A50" s="21" t="s">
        <v>62</v>
      </c>
      <c r="B50" s="22">
        <v>12000</v>
      </c>
      <c r="C50" s="7">
        <v>0</v>
      </c>
      <c r="D50" s="7">
        <v>0</v>
      </c>
      <c r="E50" s="7">
        <v>12000</v>
      </c>
      <c r="F50" s="7">
        <v>0</v>
      </c>
      <c r="G50" s="7">
        <v>60905.56</v>
      </c>
      <c r="H50" s="7">
        <f t="shared" si="3"/>
        <v>60905.56</v>
      </c>
      <c r="I50" s="14">
        <v>0</v>
      </c>
      <c r="J50" s="7">
        <v>0</v>
      </c>
      <c r="K50" s="7">
        <f t="shared" si="6"/>
        <v>-48905.56</v>
      </c>
      <c r="L50" s="4">
        <f t="shared" si="5"/>
        <v>-0.08024625217948819</v>
      </c>
    </row>
    <row r="51" spans="1:12" ht="15">
      <c r="A51" s="21" t="s">
        <v>63</v>
      </c>
      <c r="B51" s="22">
        <v>6000</v>
      </c>
      <c r="C51" s="7">
        <v>0</v>
      </c>
      <c r="D51" s="7">
        <v>0</v>
      </c>
      <c r="E51" s="7">
        <v>6000</v>
      </c>
      <c r="F51" s="7">
        <v>0</v>
      </c>
      <c r="G51" s="7">
        <v>0</v>
      </c>
      <c r="H51" s="7">
        <f t="shared" si="3"/>
        <v>0</v>
      </c>
      <c r="I51" s="14">
        <v>0</v>
      </c>
      <c r="J51" s="7">
        <v>0</v>
      </c>
      <c r="K51" s="7">
        <f t="shared" si="6"/>
        <v>6000</v>
      </c>
      <c r="L51" s="4">
        <f t="shared" si="5"/>
        <v>0.009845046515711693</v>
      </c>
    </row>
    <row r="52" spans="1:12" ht="15">
      <c r="A52" s="12" t="s">
        <v>19</v>
      </c>
      <c r="B52" s="9">
        <f>+B53+B54</f>
        <v>6400000</v>
      </c>
      <c r="C52" s="9">
        <f aca="true" t="shared" si="7" ref="C52:K52">+C53+C54</f>
        <v>0</v>
      </c>
      <c r="D52" s="9">
        <f t="shared" si="7"/>
        <v>0</v>
      </c>
      <c r="E52" s="9">
        <f t="shared" si="7"/>
        <v>6400000</v>
      </c>
      <c r="F52" s="9">
        <f t="shared" si="7"/>
        <v>0</v>
      </c>
      <c r="G52" s="9">
        <f t="shared" si="7"/>
        <v>0</v>
      </c>
      <c r="H52" s="9">
        <f t="shared" si="7"/>
        <v>0</v>
      </c>
      <c r="I52" s="9">
        <f t="shared" si="7"/>
        <v>0</v>
      </c>
      <c r="J52" s="9">
        <f t="shared" si="7"/>
        <v>0</v>
      </c>
      <c r="K52" s="9">
        <f t="shared" si="7"/>
        <v>6400000</v>
      </c>
      <c r="L52" s="10">
        <f>IF(K52=0,0,(+K52/$E$5)*100)</f>
        <v>10.501382950092474</v>
      </c>
    </row>
    <row r="53" spans="1:12" ht="15">
      <c r="A53" s="21" t="s">
        <v>64</v>
      </c>
      <c r="B53" s="7">
        <v>3200000</v>
      </c>
      <c r="C53" s="7">
        <v>0</v>
      </c>
      <c r="D53" s="7">
        <v>0</v>
      </c>
      <c r="E53" s="22">
        <v>3200000</v>
      </c>
      <c r="F53" s="7">
        <v>0</v>
      </c>
      <c r="G53" s="7">
        <v>0</v>
      </c>
      <c r="H53" s="7">
        <f t="shared" si="3"/>
        <v>0</v>
      </c>
      <c r="I53" s="14">
        <v>0</v>
      </c>
      <c r="J53" s="7">
        <v>0</v>
      </c>
      <c r="K53" s="7">
        <f t="shared" si="6"/>
        <v>3200000</v>
      </c>
      <c r="L53" s="4">
        <f>IF(K53=0,0,(+K53/$E$5)*100)</f>
        <v>5.250691475046237</v>
      </c>
    </row>
    <row r="54" spans="1:12" ht="15">
      <c r="A54" s="21" t="s">
        <v>65</v>
      </c>
      <c r="B54" s="7">
        <v>3200000</v>
      </c>
      <c r="C54" s="7">
        <v>0</v>
      </c>
      <c r="D54" s="7">
        <v>0</v>
      </c>
      <c r="E54" s="22">
        <v>3200000</v>
      </c>
      <c r="F54" s="7">
        <v>0</v>
      </c>
      <c r="G54" s="7">
        <v>0</v>
      </c>
      <c r="H54" s="7">
        <f t="shared" si="3"/>
        <v>0</v>
      </c>
      <c r="I54" s="14">
        <v>0</v>
      </c>
      <c r="J54" s="7">
        <v>0</v>
      </c>
      <c r="K54" s="7">
        <f t="shared" si="6"/>
        <v>3200000</v>
      </c>
      <c r="L54" s="4">
        <f>IF(K54=0,0,(+K54/$E$5)*100)</f>
        <v>5.250691475046237</v>
      </c>
    </row>
    <row r="55" spans="1:12" ht="15">
      <c r="A55" s="12" t="s">
        <v>13</v>
      </c>
      <c r="B55" s="9">
        <f>+B56</f>
        <v>0</v>
      </c>
      <c r="C55" s="9">
        <f aca="true" t="shared" si="8" ref="C55:K55">+C56</f>
        <v>24868003</v>
      </c>
      <c r="D55" s="9">
        <f t="shared" si="8"/>
        <v>24868003</v>
      </c>
      <c r="E55" s="9">
        <f t="shared" si="8"/>
        <v>0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10">
        <f>IF(K55=0,0,(+K55/$E$5)*100)</f>
        <v>0</v>
      </c>
    </row>
    <row r="56" spans="1:12" ht="15">
      <c r="A56" s="5" t="s">
        <v>16</v>
      </c>
      <c r="B56" s="7">
        <v>0</v>
      </c>
      <c r="C56" s="7">
        <v>24868003</v>
      </c>
      <c r="D56" s="7">
        <v>24868003</v>
      </c>
      <c r="E56" s="7">
        <v>0</v>
      </c>
      <c r="F56" s="7">
        <v>0</v>
      </c>
      <c r="G56" s="7">
        <v>0</v>
      </c>
      <c r="H56" s="7">
        <f t="shared" si="3"/>
        <v>0</v>
      </c>
      <c r="I56" s="14">
        <v>0</v>
      </c>
      <c r="J56" s="7">
        <v>0</v>
      </c>
      <c r="K56" s="7">
        <f t="shared" si="6"/>
        <v>0</v>
      </c>
      <c r="L56" s="4">
        <f>IF(K56=0,0,(+K56/$E$5)*100)</f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scale="60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2023-10-27T20:58:48Z</cp:lastPrinted>
  <dcterms:created xsi:type="dcterms:W3CDTF">2018-02-01T15:00:11Z</dcterms:created>
  <dcterms:modified xsi:type="dcterms:W3CDTF">2024-01-29T18:16:17Z</dcterms:modified>
  <cp:category/>
  <cp:version/>
  <cp:contentType/>
  <cp:contentStatus/>
</cp:coreProperties>
</file>