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13_ncr:1_{EA7E3E46-037B-45C6-AE4D-4E5C27A4BB9A}" xr6:coauthVersionLast="45" xr6:coauthVersionMax="45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ACT!$1:$5</definedName>
    <definedName name="_xlnm.Print_Titles" localSheetId="7">EFE!$1:$5</definedName>
    <definedName name="_xlnm.Print_Titles" localSheetId="1">ESF!$1:$5</definedName>
  </definedNames>
  <calcPr calcId="191029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C43" i="62"/>
  <c r="C58" i="60"/>
  <c r="C61" i="62"/>
  <c r="C48" i="62" s="1"/>
  <c r="C113" i="62" s="1"/>
  <c r="C98" i="60"/>
  <c r="D48" i="62"/>
  <c r="D113" i="62" s="1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<sst xmlns="http://schemas.openxmlformats.org/spreadsheetml/2006/main" count="940" uniqueCount="666">
  <si>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</si>
  <si>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</si>
  <si>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</si>
  <si>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</si>
  <si>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</si>
  <si>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</si>
  <si>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</si>
  <si>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</si>
  <si>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</si>
  <si>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</si>
  <si>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</si>
  <si>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</si>
  <si>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</si>
  <si>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</si>
  <si>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</si>
  <si>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</si>
  <si>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</si>
  <si>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</si>
  <si>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</si>
  <si>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</si>
  <si>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</si>
  <si>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</si>
  <si>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</si>
  <si>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</si>
  <si>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</si>
  <si>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</si>
  <si>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</si>
  <si>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</si>
  <si>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</si>
  <si>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</si>
  <si>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</si>
  <si>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</si>
  <si>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</si>
  <si>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</si>
  <si>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</si>
  <si>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</si>
  <si>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</si>
  <si>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</si>
  <si>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</si>
  <si>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</si>
  <si>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</si>
  <si>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</si>
  <si>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</si>
  <si>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</si>
  <si>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</si>
  <si>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</si>
  <si>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</si>
  <si>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</si>
  <si>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</si>
  <si>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</si>
  <si>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</si>
  <si>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</si>
  <si>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</si>
  <si>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</si>
  <si>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</si>
  <si>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</si>
  <si>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</si>
  <si>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</si>
  <si>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</si>
  <si>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</si>
  <si>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</si>
  <si>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</si>
  <si>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</si>
  <si>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</si>
  <si>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</si>
  <si>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</si>
  <si>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</si>
  <si>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</si>
  <si>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</si>
  <si>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</si>
  <si>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</si>
  <si>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</si>
  <si>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</si>
  <si>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</si>
  <si>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</si>
  <si>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</si>
  <si>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</si>
  <si>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</si>
  <si>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</si>
  <si>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</si>
  <si>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</si>
  <si>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</si>
  <si>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</si>
  <si>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</si>
  <si>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</si>
  <si>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</si>
  <si>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</si>
  <si>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</si>
  <si>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</si>
  <si>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</si>
  <si>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</si>
  <si>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</si>
  <si>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</si>
  <si>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</si>
  <si>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</si>
  <si>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</si>
  <si>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</si>
  <si>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</si>
  <si>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</si>
  <si>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</si>
  <si>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</si>
  <si>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</si>
  <si>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</si>
  <si>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</si>
  <si>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</si>
  <si>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</si>
  <si>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</si>
  <si>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</si>
  <si>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</si>
  <si>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</si>
  <si>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</si>
  <si>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</si>
  <si>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</si>
  <si>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</si>
  <si>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</si>
  <si>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</si>
  <si>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</si>
  <si>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</si>
  <si>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</si>
  <si>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</si>
  <si>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</si>
  <si>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</si>
  <si>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</si>
  <si>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</si>
  <si>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</si>
  <si>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</si>
  <si>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</si>
  <si>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</si>
  <si>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</si>
  <si>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</si>
  <si>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</si>
  <si>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</si>
  <si>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</si>
  <si>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</si>
  <si>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</si>
  <si>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</si>
  <si>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</si>
  <si>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</si>
  <si>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</si>
  <si>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</si>
  <si>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</si>
  <si>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</si>
  <si>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</si>
  <si>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</si>
  <si>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</si>
  <si>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</si>
  <si>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</si>
  <si>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</si>
  <si>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</si>
  <si>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</si>
  <si>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</si>
  <si>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</si>
  <si>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</si>
  <si>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</si>
  <si>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</si>
  <si>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</si>
  <si>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</si>
  <si>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</si>
  <si>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</si>
  <si>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</si>
  <si>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</si>
  <si>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</si>
  <si>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</si>
  <si>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</si>
  <si>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</si>
  <si>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</si>
  <si>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</si>
  <si>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</si>
  <si>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</si>
  <si>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</si>
  <si>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</si>
  <si>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</si>
  <si>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</si>
  <si>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</si>
  <si>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</si>
  <si>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</si>
  <si>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</si>
  <si>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</si>
  <si>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</si>
  <si>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</si>
  <si>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</si>
  <si>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</si>
  <si>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</si>
  <si>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</si>
  <si>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</si>
  <si>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</si>
  <si>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</si>
  <si>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</si>
  <si>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</si>
  <si>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</si>
  <si>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</si>
  <si>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</si>
  <si>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</si>
  <si>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</si>
  <si>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</si>
  <si>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</si>
  <si>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</si>
  <si>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</si>
  <si>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</si>
  <si>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</si>
  <si>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</si>
  <si>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</si>
  <si>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</si>
  <si>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</si>
  <si>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</si>
  <si>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</si>
  <si>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</si>
  <si>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</si>
  <si>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</si>
  <si>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</si>
  <si>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</si>
  <si>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</si>
  <si>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</si>
  <si>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</si>
  <si>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</si>
  <si>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</si>
  <si>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</si>
  <si>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</si>
  <si>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</si>
  <si>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</si>
  <si>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</si>
  <si>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</si>
  <si>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</si>
  <si>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</si>
  <si>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</si>
  <si>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</si>
  <si>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</si>
  <si>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</si>
  <si>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</si>
  <si>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</si>
  <si>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</si>
  <si>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</si>
  <si>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</si>
  <si>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</si>
  <si>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</si>
  <si>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</si>
  <si>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</si>
  <si>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</si>
  <si>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</si>
  <si>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</si>
  <si>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</si>
  <si>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</si>
  <si>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</si>
  <si>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</si>
  <si>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</si>
  <si>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</si>
  <si>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</si>
  <si>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</si>
  <si>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</si>
  <si>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</si>
  <si>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</si>
  <si>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</si>
  <si>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</si>
  <si>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</si>
  <si>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</si>
  <si>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</si>
  <si>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</si>
  <si>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</si>
  <si>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</si>
  <si>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</si>
  <si>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</si>
  <si>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</si>
  <si>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</si>
  <si>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</si>
  <si>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</si>
  <si>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</si>
  <si>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</si>
  <si>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</si>
  <si>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</si>
  <si>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</si>
  <si>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</si>
  <si>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</si>
  <si>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</si>
  <si>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</si>
  <si>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</si>
  <si>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</si>
  <si>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</si>
  <si>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</si>
  <si>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</si>
  <si>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</si>
  <si>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</si>
  <si>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</si>
  <si>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</si>
  <si>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</si>
  <si>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</si>
  <si>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</si>
  <si>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</si>
  <si>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</si>
  <si>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</si>
  <si>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</si>
  <si>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</si>
  <si>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</si>
  <si>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</si>
  <si>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</si>
  <si>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</si>
  <si>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</si>
  <si>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</si>
  <si>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</si>
  <si>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</si>
  <si>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</si>
  <si>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</si>
  <si>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</si>
  <si>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</si>
  <si>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</si>
  <si>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</si>
  <si>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</si>
  <si>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</si>
  <si>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</si>
  <si>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</si>
  <si>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</si>
  <si>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</si>
  <si>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</si>
  <si>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</si>
  <si>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</si>
  <si>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</si>
  <si>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</si>
  <si>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</si>
  <si>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</si>
  <si>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</si>
  <si>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</si>
  <si>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</si>
  <si>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</si>
  <si>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</si>
  <si>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</si>
  <si>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</si>
  <si>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</si>
  <si>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</si>
  <si>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</si>
  <si>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</si>
  <si>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</si>
  <si>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</si>
  <si>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</si>
  <si>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</si>
  <si>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</si>
  <si>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</si>
  <si>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</si>
  <si>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</si>
  <si>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</si>
  <si>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</si>
  <si>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</si>
  <si>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</si>
  <si>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</si>
  <si>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</si>
  <si>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</si>
  <si>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</si>
  <si>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</si>
  <si>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</si>
  <si>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</si>
  <si>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</si>
  <si>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</si>
  <si>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</si>
  <si>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</si>
  <si>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</si>
  <si>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</si>
  <si>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</si>
  <si>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</si>
  <si>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</si>
  <si>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</si>
  <si>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</si>
  <si>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</si>
  <si>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</si>
  <si>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</si>
  <si>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</si>
  <si>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</si>
  <si>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</si>
  <si>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</si>
  <si>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</si>
  <si>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</si>
  <si>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</si>
  <si>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</si>
  <si>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</si>
  <si>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</si>
  <si>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</si>
  <si>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</si>
  <si>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</si>
  <si>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</si>
  <si>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</si>
  <si>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</si>
  <si>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</si>
  <si>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</si>
  <si>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</si>
  <si>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</si>
  <si>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</si>
  <si>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</si>
  <si>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</si>
  <si>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</si>
  <si>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</si>
  <si>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</si>
  <si>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</si>
  <si>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</si>
  <si>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</si>
  <si>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</si>
  <si>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</si>
  <si>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</si>
  <si>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</si>
  <si>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</si>
  <si>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</si>
  <si>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</si>
  <si>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</si>
  <si>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</si>
  <si>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</si>
  <si>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</si>
  <si>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</si>
  <si>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</si>
  <si>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</si>
  <si>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</si>
  <si>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</si>
  <si>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</si>
  <si>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</si>
  <si>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</si>
  <si>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</si>
  <si>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</si>
  <si>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</si>
  <si>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</si>
  <si>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</si>
  <si>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</si>
  <si>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</si>
  <si>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</si>
  <si>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</si>
  <si>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</si>
  <si>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</si>
  <si>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</si>
  <si>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</si>
  <si>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</si>
  <si>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</si>
  <si>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</si>
  <si>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</si>
  <si>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</si>
  <si>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</si>
  <si>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</si>
  <si>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</si>
  <si>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</si>
  <si>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</si>
  <si>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</si>
  <si>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</si>
  <si>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</si>
  <si>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</si>
  <si>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</si>
  <si>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</si>
  <si>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</si>
  <si>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</si>
  <si>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</si>
  <si>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</si>
  <si>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</si>
  <si>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</si>
  <si>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</si>
  <si>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</si>
  <si>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</si>
  <si>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</si>
  <si>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</si>
  <si>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</si>
  <si>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</si>
  <si>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</si>
  <si>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</si>
  <si>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</si>
  <si>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</si>
  <si>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</si>
  <si>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</si>
  <si>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</si>
  <si>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</si>
  <si>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</si>
  <si>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</si>
  <si>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</si>
  <si>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</si>
  <si>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</si>
  <si>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</si>
  <si>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</si>
  <si>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</si>
  <si>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</si>
  <si>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</si>
  <si>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</si>
  <si>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</si>
  <si>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</si>
  <si>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</si>
  <si>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</si>
  <si>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</si>
  <si>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</si>
  <si>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</si>
  <si>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</si>
  <si>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</si>
  <si>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</si>
  <si>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</si>
  <si>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</si>
  <si>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</si>
  <si>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</si>
  <si>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</si>
  <si>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</si>
  <si>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</si>
  <si>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</si>
  <si>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</si>
  <si>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</si>
  <si>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</si>
  <si>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</si>
  <si>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</si>
  <si>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</si>
  <si>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</si>
  <si>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</si>
  <si>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</si>
  <si>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</si>
  <si>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</si>
  <si>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</si>
  <si>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</si>
  <si>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</si>
  <si>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</si>
  <si>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</si>
  <si>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</si>
  <si>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</si>
  <si>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</si>
  <si>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</si>
  <si>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</si>
  <si>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</si>
  <si>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</si>
  <si>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</si>
  <si>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</si>
  <si>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</si>
  <si>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</si>
  <si>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</si>
  <si>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</si>
  <si>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</si>
  <si>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</si>
  <si>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</si>
  <si>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</si>
  <si>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</si>
  <si>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</si>
  <si>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</si>
  <si>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</si>
  <si>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</si>
  <si>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</si>
  <si>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</si>
  <si>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</si>
  <si>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</si>
  <si>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</si>
  <si>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</si>
  <si>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</si>
  <si>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</si>
  <si>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</si>
  <si>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</si>
  <si>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</si>
  <si>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</si>
  <si>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</si>
  <si>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</si>
  <si>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</si>
  <si>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</si>
  <si>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</si>
  <si>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</si>
  <si>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</si>
  <si>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</si>
  <si>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</si>
  <si>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</si>
  <si>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</si>
  <si>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</si>
  <si>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</si>
  <si>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</si>
  <si>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</si>
  <si>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</si>
  <si>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</si>
  <si>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</si>
  <si>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</si>
  <si>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</si>
  <si>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</si>
  <si>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</si>
  <si>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</si>
  <si>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</si>
  <si>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</si>
  <si>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</si>
  <si>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</si>
  <si>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</si>
  <si>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</si>
  <si>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</si>
  <si>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</si>
  <si>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</si>
  <si>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</si>
  <si>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</si>
  <si>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</si>
  <si>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</si>
  <si>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</si>
  <si>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</si>
  <si>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</si>
  <si>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</si>
  <si>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</si>
  <si>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</si>
  <si>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</si>
  <si>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</si>
  <si>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</si>
  <si>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</si>
  <si>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</si>
  <si>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</si>
  <si>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</si>
  <si>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</si>
  <si>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</si>
  <si>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</si>
  <si>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</si>
  <si>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</si>
  <si>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</si>
  <si>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</si>
  <si>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</si>
  <si>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</si>
  <si>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</si>
  <si>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</si>
  <si>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</si>
  <si>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</si>
  <si>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</si>
  <si>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</si>
  <si>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</si>
  <si>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</si>
  <si>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</si>
  <si>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</si>
  <si>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</si>
  <si>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</si>
  <si>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</si>
  <si>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</si>
  <si>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</si>
  <si>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</si>
  <si>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</si>
  <si>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</si>
  <si>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</si>
  <si>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</si>
  <si>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</si>
  <si>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</si>
  <si>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</si>
  <si>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</si>
  <si>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</si>
  <si>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</si>
  <si>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</si>
  <si>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</si>
  <si>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20XN</t>
  </si>
  <si>
    <t>20XN-1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</si>
  <si>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</si>
  <si>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</si>
  <si>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</si>
  <si>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</si>
  <si>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</si>
  <si>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</si>
  <si>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</si>
  <si>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</si>
  <si>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</si>
  <si>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</si>
  <si>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</si>
  <si>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</si>
  <si>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</si>
  <si>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</si>
  <si>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</si>
  <si>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</si>
  <si>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</si>
  <si>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</si>
  <si>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</si>
  <si>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</si>
  <si>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</si>
  <si>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</si>
  <si>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</si>
  <si>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</si>
  <si>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</si>
  <si>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</si>
  <si>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</si>
  <si>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</si>
  <si>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</si>
  <si>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</si>
  <si>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</si>
  <si>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</si>
  <si>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</si>
  <si>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</si>
  <si>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</si>
  <si>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</si>
  <si>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</si>
  <si>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Sistema Municipal de Agua Potable y Alcantarillados de Moroleón, Gto.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</si>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</sst>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32" sqref="E3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664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665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637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638</v>
      </c>
    </row>
    <row r="41" spans="1:2" ht="12" thickBot="1" x14ac:dyDescent="0.25">
      <c r="A41" s="11"/>
      <c r="B41" s="12"/>
    </row>
    <row r="44" spans="1:2" x14ac:dyDescent="0.2">
      <c r="B44" s="101" t="s">
        <v>639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664</v>
      </c>
      <c r="B1" s="160"/>
      <c r="C1" s="161"/>
    </row>
    <row r="2" spans="1:3" s="37" customFormat="1" ht="18" customHeight="1" x14ac:dyDescent="0.25">
      <c r="A2" s="162" t="s">
        <v>627</v>
      </c>
      <c r="B2" s="163"/>
      <c r="C2" s="164"/>
    </row>
    <row r="3" spans="1:3" s="37" customFormat="1" ht="18" customHeight="1" x14ac:dyDescent="0.25">
      <c r="A3" s="162" t="s">
        <v>665</v>
      </c>
      <c r="B3" s="165"/>
      <c r="C3" s="164"/>
    </row>
    <row r="4" spans="1:3" s="40" customFormat="1" ht="18" customHeight="1" x14ac:dyDescent="0.2">
      <c r="A4" s="166" t="s">
        <v>628</v>
      </c>
      <c r="B4" s="167"/>
      <c r="C4" s="168"/>
    </row>
    <row r="5" spans="1:3" s="38" customFormat="1" x14ac:dyDescent="0.2">
      <c r="A5" s="58" t="s">
        <v>525</v>
      </c>
      <c r="B5" s="58"/>
      <c r="C5" s="59">
        <v>13413797.949999999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14563.8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14563.8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13399234.149999999</v>
      </c>
    </row>
    <row r="22" spans="1:3" x14ac:dyDescent="0.2">
      <c r="B22" s="39" t="s">
        <v>639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664</v>
      </c>
      <c r="B1" s="170"/>
      <c r="C1" s="171"/>
    </row>
    <row r="2" spans="1:3" s="41" customFormat="1" ht="18.95" customHeight="1" x14ac:dyDescent="0.25">
      <c r="A2" s="172" t="s">
        <v>629</v>
      </c>
      <c r="B2" s="173"/>
      <c r="C2" s="174"/>
    </row>
    <row r="3" spans="1:3" s="41" customFormat="1" ht="18.95" customHeight="1" x14ac:dyDescent="0.25">
      <c r="A3" s="172" t="s">
        <v>665</v>
      </c>
      <c r="B3" s="175"/>
      <c r="C3" s="174"/>
    </row>
    <row r="4" spans="1:3" s="42" customFormat="1" x14ac:dyDescent="0.2">
      <c r="A4" s="166" t="s">
        <v>628</v>
      </c>
      <c r="B4" s="167"/>
      <c r="C4" s="168"/>
    </row>
    <row r="5" spans="1:3" x14ac:dyDescent="0.2">
      <c r="A5" s="89" t="s">
        <v>538</v>
      </c>
      <c r="B5" s="58"/>
      <c r="C5" s="82">
        <v>9083707.9600000009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-70700.259999999995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-85264.06</v>
      </c>
    </row>
    <row r="10" spans="1:3" x14ac:dyDescent="0.2">
      <c r="A10" s="98">
        <v>2.2999999999999998</v>
      </c>
      <c r="B10" s="81" t="s">
        <v>239</v>
      </c>
      <c r="C10" s="91">
        <v>14563.8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9154408.2200000007</v>
      </c>
    </row>
    <row r="41" spans="1:3" x14ac:dyDescent="0.2">
      <c r="B41" s="39" t="s">
        <v>639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abSelected="1" workbookViewId="0">
      <selection activeCell="J15" sqref="J1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10" width="13.7109375" style="29" customWidth="1"/>
    <col min="11" max="16384" width="9.140625" style="29"/>
  </cols>
  <sheetData>
    <row r="1" spans="1:10" ht="18.95" customHeight="1" x14ac:dyDescent="0.2">
      <c r="A1" s="158" t="s">
        <v>664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630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665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5444672.3700000001</v>
      </c>
      <c r="D23" s="34">
        <v>1615617.08</v>
      </c>
      <c r="E23" s="34">
        <v>0</v>
      </c>
      <c r="F23" s="34">
        <f t="shared" si="0"/>
        <v>7060289.4500000002</v>
      </c>
    </row>
    <row r="24" spans="1:6" x14ac:dyDescent="0.2">
      <c r="A24" s="29">
        <v>7340</v>
      </c>
      <c r="B24" s="29" t="s">
        <v>109</v>
      </c>
      <c r="C24" s="34">
        <v>-5444672.3700000001</v>
      </c>
      <c r="D24" s="34">
        <v>0</v>
      </c>
      <c r="E24" s="34">
        <v>-1615617.08</v>
      </c>
      <c r="F24" s="34">
        <f t="shared" si="0"/>
        <v>-7060289.4500000002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I19" sqref="I1:I104857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8" width="13.7109375" style="20" customWidth="1"/>
    <col min="9" max="9" width="13.85546875" style="20" customWidth="1"/>
    <col min="10" max="16384" width="9.140625" style="20"/>
  </cols>
  <sheetData>
    <row r="1" spans="1:8" s="16" customFormat="1" ht="18.95" customHeight="1" x14ac:dyDescent="0.25">
      <c r="A1" s="156" t="s">
        <v>664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665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22325718.170000002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6423804.5999999996</v>
      </c>
      <c r="D15" s="24">
        <v>6561448.8499999996</v>
      </c>
      <c r="E15" s="24">
        <v>5523811.0599999996</v>
      </c>
      <c r="F15" s="24">
        <v>5542376.0999999996</v>
      </c>
      <c r="G15" s="24">
        <v>5226174.26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89200</v>
      </c>
      <c r="D21" s="24">
        <v>89200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9200000</v>
      </c>
      <c r="D22" s="24">
        <v>9200000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663.22</v>
      </c>
      <c r="D23" s="24">
        <v>663.22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4271345.4400000004</v>
      </c>
    </row>
    <row r="42" spans="1:8" x14ac:dyDescent="0.2">
      <c r="A42" s="22">
        <v>1151</v>
      </c>
      <c r="B42" s="20" t="s">
        <v>225</v>
      </c>
      <c r="C42" s="24">
        <v>4271345.4400000004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120300357.30000001</v>
      </c>
      <c r="D54" s="24">
        <f>SUM(D55:D61)</f>
        <v>0</v>
      </c>
      <c r="E54" s="24">
        <f>SUM(E55:E61)</f>
        <v>-7008410.5800000001</v>
      </c>
    </row>
    <row r="55" spans="1:9" x14ac:dyDescent="0.2">
      <c r="A55" s="22">
        <v>1231</v>
      </c>
      <c r="B55" s="20" t="s">
        <v>231</v>
      </c>
      <c r="C55" s="24">
        <v>2970811.88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9833055.7400000002</v>
      </c>
      <c r="D57" s="24">
        <v>0</v>
      </c>
      <c r="E57" s="24">
        <v>-3350880.41</v>
      </c>
    </row>
    <row r="58" spans="1:9" x14ac:dyDescent="0.2">
      <c r="A58" s="22">
        <v>1234</v>
      </c>
      <c r="B58" s="20" t="s">
        <v>234</v>
      </c>
      <c r="C58" s="24">
        <v>107496489.68000001</v>
      </c>
      <c r="D58" s="24">
        <v>0</v>
      </c>
      <c r="E58" s="24">
        <v>-3657530.17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17119965.75</v>
      </c>
      <c r="D62" s="24">
        <f t="shared" ref="D62:E62" si="0">SUM(D63:D70)</f>
        <v>0</v>
      </c>
      <c r="E62" s="24">
        <f t="shared" si="0"/>
        <v>-7199328.3700000001</v>
      </c>
    </row>
    <row r="63" spans="1:9" x14ac:dyDescent="0.2">
      <c r="A63" s="22">
        <v>1241</v>
      </c>
      <c r="B63" s="20" t="s">
        <v>239</v>
      </c>
      <c r="C63" s="24">
        <v>3335261.97</v>
      </c>
      <c r="D63" s="24">
        <v>0</v>
      </c>
      <c r="E63" s="24">
        <v>-1940195.75</v>
      </c>
    </row>
    <row r="64" spans="1:9" x14ac:dyDescent="0.2">
      <c r="A64" s="22">
        <v>1242</v>
      </c>
      <c r="B64" s="20" t="s">
        <v>240</v>
      </c>
      <c r="C64" s="24">
        <v>25213.14</v>
      </c>
      <c r="D64" s="24">
        <v>0</v>
      </c>
      <c r="E64" s="24">
        <v>-9190.6</v>
      </c>
    </row>
    <row r="65" spans="1:9" x14ac:dyDescent="0.2">
      <c r="A65" s="22">
        <v>1243</v>
      </c>
      <c r="B65" s="20" t="s">
        <v>241</v>
      </c>
      <c r="C65" s="24">
        <v>26985.95</v>
      </c>
      <c r="D65" s="24">
        <v>0</v>
      </c>
      <c r="E65" s="24">
        <v>-22457.15</v>
      </c>
    </row>
    <row r="66" spans="1:9" x14ac:dyDescent="0.2">
      <c r="A66" s="22">
        <v>1244</v>
      </c>
      <c r="B66" s="20" t="s">
        <v>242</v>
      </c>
      <c r="C66" s="24">
        <v>10983728.640000001</v>
      </c>
      <c r="D66" s="24">
        <v>0</v>
      </c>
      <c r="E66" s="24">
        <v>-4480456.49</v>
      </c>
    </row>
    <row r="67" spans="1:9" x14ac:dyDescent="0.2">
      <c r="A67" s="22">
        <v>1245</v>
      </c>
      <c r="B67" s="20" t="s">
        <v>243</v>
      </c>
      <c r="C67" s="24">
        <v>48058.44</v>
      </c>
      <c r="D67" s="24">
        <v>0</v>
      </c>
      <c r="E67" s="24">
        <v>-19223</v>
      </c>
    </row>
    <row r="68" spans="1:9" x14ac:dyDescent="0.2">
      <c r="A68" s="22">
        <v>1246</v>
      </c>
      <c r="B68" s="20" t="s">
        <v>244</v>
      </c>
      <c r="C68" s="24">
        <v>2700717.61</v>
      </c>
      <c r="D68" s="24">
        <v>0</v>
      </c>
      <c r="E68" s="24">
        <v>-727805.38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3719503.5700000003</v>
      </c>
      <c r="D74" s="24">
        <f>SUM(D75:D79)</f>
        <v>0</v>
      </c>
      <c r="E74" s="24">
        <f>SUM(E75:E79)</f>
        <v>-1211316.47</v>
      </c>
    </row>
    <row r="75" spans="1:9" x14ac:dyDescent="0.2">
      <c r="A75" s="22">
        <v>1251</v>
      </c>
      <c r="B75" s="20" t="s">
        <v>249</v>
      </c>
      <c r="C75" s="24">
        <v>172255.6</v>
      </c>
      <c r="D75" s="24">
        <v>0</v>
      </c>
      <c r="E75" s="24">
        <v>-87859.71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1732500</v>
      </c>
      <c r="D77" s="24">
        <v>0</v>
      </c>
      <c r="E77" s="24">
        <v>-173250</v>
      </c>
    </row>
    <row r="78" spans="1:9" x14ac:dyDescent="0.2">
      <c r="A78" s="22">
        <v>1254</v>
      </c>
      <c r="B78" s="20" t="s">
        <v>252</v>
      </c>
      <c r="C78" s="24">
        <v>958190.39</v>
      </c>
      <c r="D78" s="24">
        <v>0</v>
      </c>
      <c r="E78" s="24">
        <v>-172470.19</v>
      </c>
    </row>
    <row r="79" spans="1:9" x14ac:dyDescent="0.2">
      <c r="A79" s="22">
        <v>1259</v>
      </c>
      <c r="B79" s="20" t="s">
        <v>253</v>
      </c>
      <c r="C79" s="24">
        <v>856557.58</v>
      </c>
      <c r="D79" s="24">
        <v>0</v>
      </c>
      <c r="E79" s="24">
        <v>-777736.57</v>
      </c>
    </row>
    <row r="80" spans="1:9" x14ac:dyDescent="0.2">
      <c r="A80" s="22">
        <v>1270</v>
      </c>
      <c r="B80" s="20" t="s">
        <v>254</v>
      </c>
      <c r="C80" s="24">
        <f>SUM(C81:C86)</f>
        <v>1879218.27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1879218.27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640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786870.97</v>
      </c>
      <c r="D110" s="24">
        <f>SUM(D111:D119)</f>
        <v>786870.97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786870.97</v>
      </c>
      <c r="D117" s="24">
        <f t="shared" si="1"/>
        <v>786870.97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B4" sqref="B1:B1048576"/>
    </sheetView>
  </sheetViews>
  <sheetFormatPr baseColWidth="10" defaultColWidth="9.140625" defaultRowHeight="11.25" x14ac:dyDescent="0.2"/>
  <cols>
    <col min="1" max="1" width="10" style="20" customWidth="1"/>
    <col min="2" max="2" width="70.7109375" style="20" customWidth="1"/>
    <col min="3" max="5" width="13.7109375" style="20" customWidth="1"/>
    <col min="6" max="16384" width="9.140625" style="20"/>
  </cols>
  <sheetData>
    <row r="1" spans="1:5" s="26" customFormat="1" ht="18.95" customHeight="1" x14ac:dyDescent="0.25">
      <c r="A1" s="154" t="s">
        <v>664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665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13399234.15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367115.97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367115.97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13032118.18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13032118.18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9154408.2199999988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9154408.2199999988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3182642.17</v>
      </c>
      <c r="D100" s="57">
        <f t="shared" ref="D100:D163" si="0">C100/$C$98</f>
        <v>0.34766225118154065</v>
      </c>
      <c r="E100" s="56"/>
    </row>
    <row r="101" spans="1:5" x14ac:dyDescent="0.2">
      <c r="A101" s="54">
        <v>5111</v>
      </c>
      <c r="B101" s="51" t="s">
        <v>363</v>
      </c>
      <c r="C101" s="55">
        <v>2476298.44</v>
      </c>
      <c r="D101" s="57">
        <f t="shared" si="0"/>
        <v>0.27050338814801078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141641.03</v>
      </c>
      <c r="D103" s="57">
        <f t="shared" si="0"/>
        <v>1.5472439790324319E-2</v>
      </c>
      <c r="E103" s="56"/>
    </row>
    <row r="104" spans="1:5" x14ac:dyDescent="0.2">
      <c r="A104" s="54">
        <v>5114</v>
      </c>
      <c r="B104" s="51" t="s">
        <v>366</v>
      </c>
      <c r="C104" s="55">
        <v>448583.48</v>
      </c>
      <c r="D104" s="57">
        <f t="shared" si="0"/>
        <v>4.9001909158907932E-2</v>
      </c>
      <c r="E104" s="56"/>
    </row>
    <row r="105" spans="1:5" x14ac:dyDescent="0.2">
      <c r="A105" s="54">
        <v>5115</v>
      </c>
      <c r="B105" s="51" t="s">
        <v>367</v>
      </c>
      <c r="C105" s="55">
        <v>116119.22</v>
      </c>
      <c r="D105" s="57">
        <f t="shared" si="0"/>
        <v>1.2684514084297632E-2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813987.4</v>
      </c>
      <c r="D107" s="57">
        <f t="shared" si="0"/>
        <v>8.8917533546477578E-2</v>
      </c>
      <c r="E107" s="56"/>
    </row>
    <row r="108" spans="1:5" x14ac:dyDescent="0.2">
      <c r="A108" s="54">
        <v>5121</v>
      </c>
      <c r="B108" s="51" t="s">
        <v>370</v>
      </c>
      <c r="C108" s="55">
        <v>19196.93</v>
      </c>
      <c r="D108" s="57">
        <f t="shared" si="0"/>
        <v>2.0970148521517432E-3</v>
      </c>
      <c r="E108" s="56"/>
    </row>
    <row r="109" spans="1:5" x14ac:dyDescent="0.2">
      <c r="A109" s="54">
        <v>5122</v>
      </c>
      <c r="B109" s="51" t="s">
        <v>371</v>
      </c>
      <c r="C109" s="55">
        <v>8504.2199999999993</v>
      </c>
      <c r="D109" s="57">
        <f t="shared" si="0"/>
        <v>9.2897539585579027E-4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665637.89</v>
      </c>
      <c r="D111" s="57">
        <f t="shared" si="0"/>
        <v>7.2712279592880125E-2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112887.5</v>
      </c>
      <c r="D113" s="57">
        <f t="shared" si="0"/>
        <v>1.2331490718686786E-2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7760.86</v>
      </c>
      <c r="D116" s="57">
        <f t="shared" si="0"/>
        <v>8.4777298690313387E-4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5157778.6499999994</v>
      </c>
      <c r="D117" s="57">
        <f t="shared" si="0"/>
        <v>0.56342021527198183</v>
      </c>
      <c r="E117" s="56"/>
    </row>
    <row r="118" spans="1:5" x14ac:dyDescent="0.2">
      <c r="A118" s="54">
        <v>5131</v>
      </c>
      <c r="B118" s="51" t="s">
        <v>380</v>
      </c>
      <c r="C118" s="55">
        <v>2214615.62</v>
      </c>
      <c r="D118" s="57">
        <f t="shared" si="0"/>
        <v>0.24191794453317492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91901.92</v>
      </c>
      <c r="D120" s="57">
        <f t="shared" si="0"/>
        <v>1.0039089124212117E-2</v>
      </c>
      <c r="E120" s="56"/>
    </row>
    <row r="121" spans="1:5" x14ac:dyDescent="0.2">
      <c r="A121" s="54">
        <v>5134</v>
      </c>
      <c r="B121" s="51" t="s">
        <v>383</v>
      </c>
      <c r="C121" s="55">
        <v>33488.120000000003</v>
      </c>
      <c r="D121" s="57">
        <f t="shared" si="0"/>
        <v>3.6581414325436326E-3</v>
      </c>
      <c r="E121" s="56"/>
    </row>
    <row r="122" spans="1:5" x14ac:dyDescent="0.2">
      <c r="A122" s="54">
        <v>5135</v>
      </c>
      <c r="B122" s="51" t="s">
        <v>384</v>
      </c>
      <c r="C122" s="55">
        <v>1691717.72</v>
      </c>
      <c r="D122" s="57">
        <f t="shared" si="0"/>
        <v>0.18479815181324744</v>
      </c>
      <c r="E122" s="56"/>
    </row>
    <row r="123" spans="1:5" x14ac:dyDescent="0.2">
      <c r="A123" s="54">
        <v>5136</v>
      </c>
      <c r="B123" s="51" t="s">
        <v>385</v>
      </c>
      <c r="C123" s="55">
        <v>8200</v>
      </c>
      <c r="D123" s="57">
        <f t="shared" si="0"/>
        <v>8.9574331873087487E-4</v>
      </c>
      <c r="E123" s="56"/>
    </row>
    <row r="124" spans="1:5" x14ac:dyDescent="0.2">
      <c r="A124" s="54">
        <v>5137</v>
      </c>
      <c r="B124" s="51" t="s">
        <v>386</v>
      </c>
      <c r="C124" s="55">
        <v>5055.34</v>
      </c>
      <c r="D124" s="57">
        <f t="shared" si="0"/>
        <v>5.522301254771879E-4</v>
      </c>
      <c r="E124" s="56"/>
    </row>
    <row r="125" spans="1:5" x14ac:dyDescent="0.2">
      <c r="A125" s="54">
        <v>5138</v>
      </c>
      <c r="B125" s="51" t="s">
        <v>387</v>
      </c>
      <c r="C125" s="55">
        <v>3821.55</v>
      </c>
      <c r="D125" s="57">
        <f t="shared" si="0"/>
        <v>4.1745461947511892E-4</v>
      </c>
      <c r="E125" s="56"/>
    </row>
    <row r="126" spans="1:5" x14ac:dyDescent="0.2">
      <c r="A126" s="54">
        <v>5139</v>
      </c>
      <c r="B126" s="51" t="s">
        <v>388</v>
      </c>
      <c r="C126" s="55">
        <v>1108978.3799999999</v>
      </c>
      <c r="D126" s="57">
        <f t="shared" si="0"/>
        <v>0.12114146030512063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664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665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62580543.130000003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4244825.93</v>
      </c>
    </row>
    <row r="15" spans="1:5" x14ac:dyDescent="0.2">
      <c r="A15" s="33">
        <v>3220</v>
      </c>
      <c r="B15" s="29" t="s">
        <v>473</v>
      </c>
      <c r="C15" s="34">
        <v>114484330.37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6055165.4299999997</v>
      </c>
    </row>
    <row r="26" spans="1:3" x14ac:dyDescent="0.2">
      <c r="A26" s="33">
        <v>3251</v>
      </c>
      <c r="B26" s="29" t="s">
        <v>484</v>
      </c>
      <c r="C26" s="34">
        <v>6055165.4299999997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workbookViewId="0">
      <selection activeCell="C48" sqref="C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664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665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663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18241014.93</v>
      </c>
      <c r="D10" s="34">
        <v>15233152.470000001</v>
      </c>
    </row>
    <row r="11" spans="1:5" x14ac:dyDescent="0.2">
      <c r="A11" s="33">
        <v>1114</v>
      </c>
      <c r="B11" s="29" t="s">
        <v>197</v>
      </c>
      <c r="C11" s="34">
        <v>22325718.170000002</v>
      </c>
      <c r="D11" s="34">
        <v>21414256.539999999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641</v>
      </c>
      <c r="C15" s="143">
        <f>SUM(C8:C14)</f>
        <v>40566733.100000001</v>
      </c>
      <c r="D15" s="143">
        <f>SUM(D8:D14)</f>
        <v>36647409.009999998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663</v>
      </c>
      <c r="C19" s="152" t="s">
        <v>662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14563.8</v>
      </c>
      <c r="D28" s="143">
        <f>SUM(D29:D36)</f>
        <v>14563.8</v>
      </c>
      <c r="E28" s="138"/>
    </row>
    <row r="29" spans="1:5" x14ac:dyDescent="0.2">
      <c r="A29" s="33">
        <v>1241</v>
      </c>
      <c r="B29" s="29" t="s">
        <v>239</v>
      </c>
      <c r="C29" s="34">
        <v>14563.8</v>
      </c>
      <c r="D29" s="140">
        <v>14563.8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642</v>
      </c>
      <c r="C43" s="143">
        <f>C20+C28+C37</f>
        <v>14563.8</v>
      </c>
      <c r="D43" s="143">
        <f>D20+D28+D37</f>
        <v>14563.8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663</v>
      </c>
      <c r="C46" s="137" t="s">
        <v>625</v>
      </c>
      <c r="D46" s="137" t="s">
        <v>626</v>
      </c>
      <c r="E46" s="32"/>
    </row>
    <row r="47" spans="1:5" s="138" customFormat="1" x14ac:dyDescent="0.2">
      <c r="A47" s="141">
        <v>3210</v>
      </c>
      <c r="B47" s="142" t="s">
        <v>643</v>
      </c>
      <c r="C47" s="143">
        <v>0</v>
      </c>
      <c r="D47" s="143">
        <v>4244825.93</v>
      </c>
    </row>
    <row r="48" spans="1:5" x14ac:dyDescent="0.2">
      <c r="A48" s="139"/>
      <c r="B48" s="144" t="s">
        <v>631</v>
      </c>
      <c r="C48" s="143">
        <f>C49+C61+C93</f>
        <v>3790879.2199999997</v>
      </c>
      <c r="D48" s="143">
        <f>D49+D61+D93</f>
        <v>0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632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633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634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635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635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636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2827334.48</v>
      </c>
      <c r="D61" s="143">
        <f>D62+D71+D74+D80+D82+D84</f>
        <v>0</v>
      </c>
    </row>
    <row r="62" spans="1:4" x14ac:dyDescent="0.2">
      <c r="A62" s="33">
        <v>5510</v>
      </c>
      <c r="B62" s="29" t="s">
        <v>441</v>
      </c>
      <c r="C62" s="34">
        <f>SUM(C63:C70)</f>
        <v>2827334.48</v>
      </c>
      <c r="D62" s="34">
        <f>SUM(D63:D70)</f>
        <v>0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147249.53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335663.52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2247019.11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97402.32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963544.74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963544.74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963544.74</v>
      </c>
      <c r="D95" s="34">
        <v>0</v>
      </c>
    </row>
    <row r="96" spans="1:4" x14ac:dyDescent="0.2">
      <c r="A96" s="141">
        <v>2110</v>
      </c>
      <c r="B96" s="147" t="s">
        <v>644</v>
      </c>
      <c r="C96" s="143">
        <f>SUM(C97:C101)</f>
        <v>9083707.9600000009</v>
      </c>
      <c r="D96" s="143">
        <f>SUM(D97:D101)</f>
        <v>0</v>
      </c>
    </row>
    <row r="97" spans="1:4" x14ac:dyDescent="0.2">
      <c r="A97" s="139">
        <v>2111</v>
      </c>
      <c r="B97" s="138" t="s">
        <v>645</v>
      </c>
      <c r="C97" s="140">
        <v>3182642.17</v>
      </c>
      <c r="D97" s="140">
        <v>0</v>
      </c>
    </row>
    <row r="98" spans="1:4" x14ac:dyDescent="0.2">
      <c r="A98" s="139">
        <v>2112</v>
      </c>
      <c r="B98" s="138" t="s">
        <v>646</v>
      </c>
      <c r="C98" s="140">
        <v>728723.34</v>
      </c>
      <c r="D98" s="140">
        <v>0</v>
      </c>
    </row>
    <row r="99" spans="1:4" x14ac:dyDescent="0.2">
      <c r="A99" s="139">
        <v>2112</v>
      </c>
      <c r="B99" s="138" t="s">
        <v>647</v>
      </c>
      <c r="C99" s="140">
        <v>5157778.6500000004</v>
      </c>
      <c r="D99" s="140">
        <v>0</v>
      </c>
    </row>
    <row r="100" spans="1:4" x14ac:dyDescent="0.2">
      <c r="A100" s="139">
        <v>2115</v>
      </c>
      <c r="B100" s="138" t="s">
        <v>648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649</v>
      </c>
      <c r="C101" s="140">
        <v>14563.8</v>
      </c>
      <c r="D101" s="140">
        <v>0</v>
      </c>
    </row>
    <row r="102" spans="1:4" x14ac:dyDescent="0.2">
      <c r="A102" s="139"/>
      <c r="B102" s="144" t="s">
        <v>650</v>
      </c>
      <c r="C102" s="143">
        <f>+C103</f>
        <v>367115.97</v>
      </c>
      <c r="D102" s="143">
        <f>+D103</f>
        <v>0</v>
      </c>
    </row>
    <row r="103" spans="1:4" x14ac:dyDescent="0.2">
      <c r="A103" s="141">
        <v>1120</v>
      </c>
      <c r="B103" s="148" t="s">
        <v>651</v>
      </c>
      <c r="C103" s="143">
        <f>SUM(C104:C112)</f>
        <v>367115.97</v>
      </c>
      <c r="D103" s="143">
        <f>SUM(D104:D112)</f>
        <v>0</v>
      </c>
    </row>
    <row r="104" spans="1:4" x14ac:dyDescent="0.2">
      <c r="A104" s="139">
        <v>1124</v>
      </c>
      <c r="B104" s="149" t="s">
        <v>652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653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654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655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656</v>
      </c>
      <c r="C108" s="140">
        <v>367115.97</v>
      </c>
      <c r="D108" s="140">
        <v>0</v>
      </c>
    </row>
    <row r="109" spans="1:4" x14ac:dyDescent="0.2">
      <c r="A109" s="139">
        <v>1124</v>
      </c>
      <c r="B109" s="149" t="s">
        <v>657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658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659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660</v>
      </c>
      <c r="C112" s="140">
        <v>0</v>
      </c>
      <c r="D112" s="140">
        <v>0</v>
      </c>
    </row>
    <row r="113" spans="1:4" x14ac:dyDescent="0.2">
      <c r="A113" s="139"/>
      <c r="B113" s="151" t="s">
        <v>661</v>
      </c>
      <c r="C113" s="143">
        <f>C47+C48-C102</f>
        <v>3423763.25</v>
      </c>
      <c r="D113" s="143">
        <f>D47+D48-D102</f>
        <v>4244825.93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rintOptions horizontalCentered="1"/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2022-04-18T17:11:54Z</cp:lastPrinted>
  <dcterms:created xsi:type="dcterms:W3CDTF">2012-12-11T20:36:24Z</dcterms:created>
  <dcterms:modified xsi:type="dcterms:W3CDTF">2022-04-18T17:11:56Z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