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D77" i="6" l="1"/>
  <c r="E77" i="6"/>
  <c r="F77" i="6"/>
  <c r="G77" i="6"/>
  <c r="H77" i="6"/>
  <c r="C77" i="6"/>
  <c r="D53" i="6"/>
  <c r="E53" i="6"/>
  <c r="F53" i="6"/>
  <c r="G53" i="6"/>
  <c r="H53" i="6"/>
  <c r="C53" i="6"/>
  <c r="D43" i="6"/>
  <c r="E43" i="6"/>
  <c r="F43" i="6"/>
  <c r="G43" i="6"/>
  <c r="H43" i="6"/>
  <c r="C43" i="6"/>
  <c r="C33" i="6"/>
  <c r="D23" i="6"/>
  <c r="E23" i="6"/>
  <c r="F23" i="6"/>
  <c r="G23" i="6"/>
  <c r="H23" i="6"/>
  <c r="C23" i="6"/>
  <c r="D13" i="6"/>
  <c r="E13" i="6"/>
  <c r="F13" i="6"/>
  <c r="G13" i="6"/>
  <c r="H13" i="6"/>
  <c r="C13" i="6"/>
  <c r="D5" i="6"/>
  <c r="E5" i="6"/>
  <c r="F5" i="6"/>
  <c r="G5" i="6"/>
  <c r="H5" i="6"/>
  <c r="C5" i="6"/>
  <c r="H16" i="5" l="1"/>
  <c r="H42" i="5" s="1"/>
  <c r="H19" i="5"/>
  <c r="H20" i="5"/>
  <c r="H21" i="5"/>
  <c r="H22" i="5"/>
  <c r="H23" i="5"/>
  <c r="H17" i="5"/>
  <c r="G16" i="5"/>
  <c r="G42" i="5" s="1"/>
  <c r="F16" i="5"/>
  <c r="F42" i="5" s="1"/>
  <c r="E16" i="5"/>
  <c r="E42" i="5" s="1"/>
  <c r="D16" i="5"/>
  <c r="D42" i="5" s="1"/>
  <c r="C16" i="5"/>
  <c r="C42" i="5" s="1"/>
  <c r="H16" i="4"/>
  <c r="G16" i="4"/>
  <c r="F16" i="4"/>
  <c r="E16" i="4"/>
  <c r="D16" i="4"/>
  <c r="C16" i="4"/>
  <c r="G16" i="8"/>
  <c r="F16" i="8"/>
  <c r="E16" i="8"/>
  <c r="D16" i="8"/>
  <c r="C16" i="8"/>
  <c r="G33" i="6"/>
  <c r="F33" i="6"/>
  <c r="E33" i="6"/>
  <c r="D33" i="6"/>
  <c r="H33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16" i="8" l="1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<sst xmlns="http://schemas.openxmlformats.org/spreadsheetml/2006/main" count="204" uniqueCount="143">
  <si>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</si>
  <si>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</si>
  <si>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</si>
  <si>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</si>
  <si>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</si>
  <si>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</si>
  <si>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</si>
  <si>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</si>
  <si>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</si>
  <si>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</si>
  <si>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</si>
  <si>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</si>
  <si>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</si>
  <si>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</si>
  <si>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</si>
  <si>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</si>
  <si>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</si>
  <si>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</si>
  <si>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</si>
  <si>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</si>
  <si>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</si>
  <si>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</si>
  <si>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</si>
  <si>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</si>
  <si>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</si>
  <si>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</si>
  <si>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</si>
  <si>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</si>
  <si>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</si>
  <si>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</si>
  <si>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</si>
  <si>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</si>
  <si>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</si>
  <si>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</si>
  <si>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</si>
  <si>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</si>
  <si>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</si>
  <si>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</si>
  <si>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</si>
  <si>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</si>
  <si>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</si>
  <si>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</si>
  <si>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</si>
  <si>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</si>
  <si>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</si>
  <si>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</si>
  <si>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</si>
  <si>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</si>
  <si>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</si>
  <si>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</si>
  <si>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</si>
  <si>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</si>
  <si>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</si>
  <si>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</si>
  <si>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</si>
  <si>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</si>
  <si>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</si>
  <si>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</si>
  <si>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</si>
  <si>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</si>
  <si>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</si>
  <si>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</si>
  <si>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</si>
  <si>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</si>
  <si>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</si>
  <si>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</si>
  <si>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</si>
  <si>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</si>
  <si>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</si>
  <si>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</si>
  <si>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</si>
  <si>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</si>
  <si>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</si>
  <si>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</si>
  <si>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</si>
  <si>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</si>
  <si>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</si>
  <si>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</si>
  <si>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</si>
  <si>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</si>
  <si>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</si>
  <si>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</si>
  <si>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</si>
  <si>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</si>
  <si>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</si>
  <si>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</si>
  <si>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</si>
  <si>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</si>
  <si>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</si>
  <si>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</si>
  <si>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</si>
  <si>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</si>
  <si>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</si>
  <si>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</si>
  <si>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</si>
  <si>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</si>
  <si>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</si>
  <si>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</si>
  <si>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</si>
  <si>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</si>
  <si>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</si>
  <si>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</si>
  <si>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</si>
  <si>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</si>
  <si>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</si>
  <si>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</si>
  <si>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</si>
  <si>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</si>
  <si>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</si>
  <si>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</si>
  <si>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</si>
  <si>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</si>
  <si>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</si>
  <si>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</si>
  <si>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</si>
  <si>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</si>
  <si>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</si>
  <si>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</si>
  <si>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</si>
  <si>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</si>
  <si>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</si>
  <si>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</si>
  <si>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</si>
  <si>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</si>
  <si>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</si>
  <si>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</si>
  <si>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</si>
  <si>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</si>
  <si>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</si>
  <si>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</si>
  <si>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</si>
  <si>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</si>
  <si>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</si>
  <si>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</si>
  <si>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</si>
  <si>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</si>
  <si>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</si>
  <si>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</si>
  <si>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SMAPAM</t>
  </si>
  <si>
    <t>Sistema Municipal de Agua Potable y Alcantarillado de Moroleón
Estado Analítico del Ejercicio del Presupuesto de Egresos
Clasificación por Objeto del Gasto (Capítulo y Concepto)
Del 01 de enero al 31 de Diciembre de 2019</t>
  </si>
  <si>
    <t>Sistema Municipal de Agua Potable y Alcantarillado de Moroleón
Estado Analítico del Ejercicio del Presupuesto de Egresos
Clasificación Económica (por Tipo de Gasto)
Del 01 de enero al 31 de Diciembre de 2019</t>
  </si>
  <si>
    <t>Sistema Municipal de Agua Potable y Alcantarillado de Moroleón
Estado Analítico del Ejercicio del Presupuesto de Egresos
Clasificación Administrativa
Del 01 de enero al 31 de Diciembre de 2019</t>
  </si>
  <si>
    <t>Sistema Municipal de Agua Potable y Alcantarillado de Moroleón
Estado Analítico del Ejercicio del Presupuesto de Egresos
Clasificación Funcional (Finalidad y Función)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</si>
</sst>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</xf>
    <xf numFmtId="4" fontId="7" fillId="0" borderId="13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4" fontId="7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3" fillId="0" borderId="15" xfId="0" applyNumberFormat="1" applyFont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0" fillId="0" borderId="15" xfId="0" applyNumberFormat="1" applyBorder="1" applyProtection="1"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E21" sqref="E2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139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61</v>
      </c>
      <c r="B2" s="59"/>
      <c r="C2" s="53" t="s">
        <v>67</v>
      </c>
      <c r="D2" s="54"/>
      <c r="E2" s="54"/>
      <c r="F2" s="54"/>
      <c r="G2" s="55"/>
      <c r="H2" s="56" t="s">
        <v>66</v>
      </c>
    </row>
    <row r="3" spans="1:8" ht="24.95" customHeight="1" x14ac:dyDescent="0.2">
      <c r="A3" s="60"/>
      <c r="B3" s="61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s="51" customFormat="1" x14ac:dyDescent="0.2">
      <c r="A5" s="49" t="s">
        <v>68</v>
      </c>
      <c r="B5" s="7"/>
      <c r="C5" s="50">
        <f>SUM(C6:C12)</f>
        <v>15365123</v>
      </c>
      <c r="D5" s="50">
        <f t="shared" ref="D5:H5" si="0">SUM(D6:D12)</f>
        <v>0</v>
      </c>
      <c r="E5" s="50">
        <f t="shared" si="0"/>
        <v>15365123</v>
      </c>
      <c r="F5" s="50">
        <f t="shared" si="0"/>
        <v>11834845.709999999</v>
      </c>
      <c r="G5" s="50">
        <f t="shared" si="0"/>
        <v>11834845.709999999</v>
      </c>
      <c r="H5" s="50">
        <f t="shared" si="0"/>
        <v>3530277.29</v>
      </c>
    </row>
    <row r="6" spans="1:8" x14ac:dyDescent="0.2">
      <c r="A6" s="5"/>
      <c r="B6" s="11" t="s">
        <v>77</v>
      </c>
      <c r="C6" s="15">
        <v>9020053</v>
      </c>
      <c r="D6" s="15">
        <v>0</v>
      </c>
      <c r="E6" s="15">
        <v>9020053</v>
      </c>
      <c r="F6" s="15">
        <v>8064446.0800000001</v>
      </c>
      <c r="G6" s="15">
        <v>8064446.0800000001</v>
      </c>
      <c r="H6" s="15">
        <v>955606.92</v>
      </c>
    </row>
    <row r="7" spans="1:8" x14ac:dyDescent="0.2">
      <c r="A7" s="5"/>
      <c r="B7" s="11" t="s">
        <v>78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5"/>
      <c r="B8" s="11" t="s">
        <v>79</v>
      </c>
      <c r="C8" s="15">
        <v>2205695</v>
      </c>
      <c r="D8" s="15">
        <v>0</v>
      </c>
      <c r="E8" s="15">
        <v>2205695</v>
      </c>
      <c r="F8" s="15">
        <v>1513538.26</v>
      </c>
      <c r="G8" s="15">
        <v>1513538.26</v>
      </c>
      <c r="H8" s="15">
        <v>692156.74</v>
      </c>
    </row>
    <row r="9" spans="1:8" x14ac:dyDescent="0.2">
      <c r="A9" s="5"/>
      <c r="B9" s="11" t="s">
        <v>35</v>
      </c>
      <c r="C9" s="15">
        <v>2529521</v>
      </c>
      <c r="D9" s="15">
        <v>0</v>
      </c>
      <c r="E9" s="15">
        <v>2529521</v>
      </c>
      <c r="F9" s="15">
        <v>1885960.28</v>
      </c>
      <c r="G9" s="15">
        <v>1885960.28</v>
      </c>
      <c r="H9" s="15">
        <v>643560.72</v>
      </c>
    </row>
    <row r="10" spans="1:8" x14ac:dyDescent="0.2">
      <c r="A10" s="5"/>
      <c r="B10" s="11" t="s">
        <v>80</v>
      </c>
      <c r="C10" s="15">
        <v>960524</v>
      </c>
      <c r="D10" s="15">
        <v>0</v>
      </c>
      <c r="E10" s="15">
        <v>960524</v>
      </c>
      <c r="F10" s="15">
        <v>370901.09</v>
      </c>
      <c r="G10" s="15">
        <v>370901.09</v>
      </c>
      <c r="H10" s="15">
        <v>589622.91</v>
      </c>
    </row>
    <row r="11" spans="1:8" x14ac:dyDescent="0.2">
      <c r="A11" s="5"/>
      <c r="B11" s="11" t="s">
        <v>36</v>
      </c>
      <c r="C11" s="15">
        <v>649330</v>
      </c>
      <c r="D11" s="15">
        <v>0</v>
      </c>
      <c r="E11" s="15">
        <v>649330</v>
      </c>
      <c r="F11" s="15">
        <v>0</v>
      </c>
      <c r="G11" s="15">
        <v>0</v>
      </c>
      <c r="H11" s="15">
        <v>649330</v>
      </c>
    </row>
    <row r="12" spans="1:8" x14ac:dyDescent="0.2">
      <c r="A12" s="5"/>
      <c r="B12" s="11" t="s">
        <v>81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s="51" customFormat="1" x14ac:dyDescent="0.2">
      <c r="A13" s="49" t="s">
        <v>69</v>
      </c>
      <c r="B13" s="7"/>
      <c r="C13" s="52">
        <f>SUM(C14:C22)</f>
        <v>3989661</v>
      </c>
      <c r="D13" s="52">
        <f t="shared" ref="D13:H13" si="1">SUM(D14:D22)</f>
        <v>1966424.5899999999</v>
      </c>
      <c r="E13" s="52">
        <f t="shared" si="1"/>
        <v>5956085.5900000017</v>
      </c>
      <c r="F13" s="52">
        <f t="shared" si="1"/>
        <v>4347271.1099999994</v>
      </c>
      <c r="G13" s="52">
        <f t="shared" si="1"/>
        <v>4347271.1099999994</v>
      </c>
      <c r="H13" s="52">
        <f t="shared" si="1"/>
        <v>1608814.4799999997</v>
      </c>
    </row>
    <row r="14" spans="1:8" x14ac:dyDescent="0.2">
      <c r="A14" s="5"/>
      <c r="B14" s="11" t="s">
        <v>82</v>
      </c>
      <c r="C14" s="15">
        <v>253533</v>
      </c>
      <c r="D14" s="15">
        <v>23735.34</v>
      </c>
      <c r="E14" s="15">
        <v>277268.34000000003</v>
      </c>
      <c r="F14" s="15">
        <v>180053.28</v>
      </c>
      <c r="G14" s="15">
        <v>180053.28</v>
      </c>
      <c r="H14" s="15">
        <v>97215.06</v>
      </c>
    </row>
    <row r="15" spans="1:8" x14ac:dyDescent="0.2">
      <c r="A15" s="5"/>
      <c r="B15" s="11" t="s">
        <v>83</v>
      </c>
      <c r="C15" s="15">
        <v>65953</v>
      </c>
      <c r="D15" s="15">
        <v>-7683.9</v>
      </c>
      <c r="E15" s="15">
        <v>58269.1</v>
      </c>
      <c r="F15" s="15">
        <v>37936.239999999998</v>
      </c>
      <c r="G15" s="15">
        <v>37936.239999999998</v>
      </c>
      <c r="H15" s="15">
        <v>20332.86</v>
      </c>
    </row>
    <row r="16" spans="1:8" x14ac:dyDescent="0.2">
      <c r="A16" s="5"/>
      <c r="B16" s="11" t="s">
        <v>84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85</v>
      </c>
      <c r="C17" s="15">
        <v>3033937</v>
      </c>
      <c r="D17" s="15">
        <v>1834385.78</v>
      </c>
      <c r="E17" s="15">
        <v>4868322.78</v>
      </c>
      <c r="F17" s="15">
        <v>3615513.83</v>
      </c>
      <c r="G17" s="15">
        <v>3615513.83</v>
      </c>
      <c r="H17" s="15">
        <v>1252808.95</v>
      </c>
    </row>
    <row r="18" spans="1:8" x14ac:dyDescent="0.2">
      <c r="A18" s="5"/>
      <c r="B18" s="11" t="s">
        <v>86</v>
      </c>
      <c r="C18" s="15">
        <v>18948</v>
      </c>
      <c r="D18" s="15">
        <v>-15239.56</v>
      </c>
      <c r="E18" s="15">
        <v>3708.44</v>
      </c>
      <c r="F18" s="15">
        <v>0</v>
      </c>
      <c r="G18" s="15">
        <v>0</v>
      </c>
      <c r="H18" s="15">
        <v>3708.44</v>
      </c>
    </row>
    <row r="19" spans="1:8" x14ac:dyDescent="0.2">
      <c r="A19" s="5"/>
      <c r="B19" s="11" t="s">
        <v>87</v>
      </c>
      <c r="C19" s="15">
        <v>369294</v>
      </c>
      <c r="D19" s="15">
        <v>199187.4</v>
      </c>
      <c r="E19" s="15">
        <v>568481.4</v>
      </c>
      <c r="F19" s="15">
        <v>403793.08</v>
      </c>
      <c r="G19" s="15">
        <v>403793.08</v>
      </c>
      <c r="H19" s="15">
        <v>164688.32000000001</v>
      </c>
    </row>
    <row r="20" spans="1:8" x14ac:dyDescent="0.2">
      <c r="A20" s="5"/>
      <c r="B20" s="11" t="s">
        <v>88</v>
      </c>
      <c r="C20" s="15">
        <v>140263</v>
      </c>
      <c r="D20" s="15">
        <v>5020.3599999999997</v>
      </c>
      <c r="E20" s="15">
        <v>145283.35999999999</v>
      </c>
      <c r="F20" s="15">
        <v>98544.71</v>
      </c>
      <c r="G20" s="15">
        <v>98544.71</v>
      </c>
      <c r="H20" s="15">
        <v>46738.65</v>
      </c>
    </row>
    <row r="21" spans="1:8" x14ac:dyDescent="0.2">
      <c r="A21" s="5"/>
      <c r="B21" s="11" t="s">
        <v>89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90</v>
      </c>
      <c r="C22" s="15">
        <v>107733</v>
      </c>
      <c r="D22" s="15">
        <v>-72980.83</v>
      </c>
      <c r="E22" s="15">
        <v>34752.17</v>
      </c>
      <c r="F22" s="15">
        <v>11429.97</v>
      </c>
      <c r="G22" s="15">
        <v>11429.97</v>
      </c>
      <c r="H22" s="15">
        <v>23322.2</v>
      </c>
    </row>
    <row r="23" spans="1:8" s="51" customFormat="1" x14ac:dyDescent="0.2">
      <c r="A23" s="49" t="s">
        <v>70</v>
      </c>
      <c r="B23" s="7"/>
      <c r="C23" s="52">
        <f>SUM(C24:C32)</f>
        <v>19127933</v>
      </c>
      <c r="D23" s="52">
        <f t="shared" ref="D23:H23" si="2">SUM(D24:D32)</f>
        <v>6462554.8799999999</v>
      </c>
      <c r="E23" s="52">
        <f t="shared" si="2"/>
        <v>25590487.879999999</v>
      </c>
      <c r="F23" s="52">
        <f t="shared" si="2"/>
        <v>18167676.93</v>
      </c>
      <c r="G23" s="52">
        <f t="shared" si="2"/>
        <v>18167676.93</v>
      </c>
      <c r="H23" s="52">
        <f t="shared" si="2"/>
        <v>7422810.9500000002</v>
      </c>
    </row>
    <row r="24" spans="1:8" x14ac:dyDescent="0.2">
      <c r="A24" s="5"/>
      <c r="B24" s="11" t="s">
        <v>91</v>
      </c>
      <c r="C24" s="15">
        <v>9134440</v>
      </c>
      <c r="D24" s="15">
        <v>4069055.9</v>
      </c>
      <c r="E24" s="15">
        <v>13203495.9</v>
      </c>
      <c r="F24" s="15">
        <v>9585329.0600000005</v>
      </c>
      <c r="G24" s="15">
        <v>9585329.0600000005</v>
      </c>
      <c r="H24" s="15">
        <v>3618166.84</v>
      </c>
    </row>
    <row r="25" spans="1:8" x14ac:dyDescent="0.2">
      <c r="A25" s="5"/>
      <c r="B25" s="11" t="s">
        <v>92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5"/>
      <c r="B26" s="11" t="s">
        <v>93</v>
      </c>
      <c r="C26" s="15">
        <v>620931</v>
      </c>
      <c r="D26" s="15">
        <v>-2714.27</v>
      </c>
      <c r="E26" s="15">
        <v>618216.73</v>
      </c>
      <c r="F26" s="15">
        <v>394101.99</v>
      </c>
      <c r="G26" s="15">
        <v>394101.99</v>
      </c>
      <c r="H26" s="15">
        <v>224114.74</v>
      </c>
    </row>
    <row r="27" spans="1:8" x14ac:dyDescent="0.2">
      <c r="A27" s="5"/>
      <c r="B27" s="11" t="s">
        <v>94</v>
      </c>
      <c r="C27" s="15">
        <v>183296</v>
      </c>
      <c r="D27" s="15">
        <v>2201.8200000000002</v>
      </c>
      <c r="E27" s="15">
        <v>185497.82</v>
      </c>
      <c r="F27" s="15">
        <v>120221.34</v>
      </c>
      <c r="G27" s="15">
        <v>120221.34</v>
      </c>
      <c r="H27" s="15">
        <v>65276.480000000003</v>
      </c>
    </row>
    <row r="28" spans="1:8" x14ac:dyDescent="0.2">
      <c r="A28" s="5"/>
      <c r="B28" s="11" t="s">
        <v>95</v>
      </c>
      <c r="C28" s="15">
        <v>4217614</v>
      </c>
      <c r="D28" s="15">
        <v>743378.67</v>
      </c>
      <c r="E28" s="15">
        <v>4960992.67</v>
      </c>
      <c r="F28" s="15">
        <v>3412604.75</v>
      </c>
      <c r="G28" s="15">
        <v>3412604.75</v>
      </c>
      <c r="H28" s="15">
        <v>1548387.92</v>
      </c>
    </row>
    <row r="29" spans="1:8" x14ac:dyDescent="0.2">
      <c r="A29" s="5"/>
      <c r="B29" s="11" t="s">
        <v>96</v>
      </c>
      <c r="C29" s="15">
        <v>210287</v>
      </c>
      <c r="D29" s="15">
        <v>75046.8</v>
      </c>
      <c r="E29" s="15">
        <v>285333.8</v>
      </c>
      <c r="F29" s="15">
        <v>185781.78</v>
      </c>
      <c r="G29" s="15">
        <v>185781.78</v>
      </c>
      <c r="H29" s="15">
        <v>99552.02</v>
      </c>
    </row>
    <row r="30" spans="1:8" x14ac:dyDescent="0.2">
      <c r="A30" s="5"/>
      <c r="B30" s="11" t="s">
        <v>97</v>
      </c>
      <c r="C30" s="15">
        <v>128592</v>
      </c>
      <c r="D30" s="15">
        <v>-41480.800000000003</v>
      </c>
      <c r="E30" s="15">
        <v>87111.2</v>
      </c>
      <c r="F30" s="15">
        <v>51804.58</v>
      </c>
      <c r="G30" s="15">
        <v>51804.58</v>
      </c>
      <c r="H30" s="15">
        <v>35306.620000000003</v>
      </c>
    </row>
    <row r="31" spans="1:8" x14ac:dyDescent="0.2">
      <c r="A31" s="5"/>
      <c r="B31" s="11" t="s">
        <v>98</v>
      </c>
      <c r="C31" s="15">
        <v>110921</v>
      </c>
      <c r="D31" s="15">
        <v>-16918.21</v>
      </c>
      <c r="E31" s="15">
        <v>94002.79</v>
      </c>
      <c r="F31" s="15">
        <v>57744.42</v>
      </c>
      <c r="G31" s="15">
        <v>57744.42</v>
      </c>
      <c r="H31" s="15">
        <v>36258.370000000003</v>
      </c>
    </row>
    <row r="32" spans="1:8" x14ac:dyDescent="0.2">
      <c r="A32" s="5"/>
      <c r="B32" s="11" t="s">
        <v>19</v>
      </c>
      <c r="C32" s="15">
        <v>4521852</v>
      </c>
      <c r="D32" s="15">
        <v>1633984.97</v>
      </c>
      <c r="E32" s="15">
        <v>6155836.9699999997</v>
      </c>
      <c r="F32" s="15">
        <v>4360089.01</v>
      </c>
      <c r="G32" s="15">
        <v>4360089.01</v>
      </c>
      <c r="H32" s="15">
        <v>1795747.96</v>
      </c>
    </row>
    <row r="33" spans="1:8" s="51" customFormat="1" x14ac:dyDescent="0.2">
      <c r="A33" s="49" t="s">
        <v>71</v>
      </c>
      <c r="B33" s="7"/>
      <c r="C33" s="52">
        <f>SUM(C34:C42)</f>
        <v>10393</v>
      </c>
      <c r="D33" s="52">
        <f t="shared" ref="D33:G33" si="3">SUM(D34:D42)</f>
        <v>-8358.91</v>
      </c>
      <c r="E33" s="52">
        <f t="shared" si="3"/>
        <v>2034.09</v>
      </c>
      <c r="F33" s="52">
        <f t="shared" si="3"/>
        <v>0</v>
      </c>
      <c r="G33" s="52">
        <f t="shared" si="3"/>
        <v>0</v>
      </c>
      <c r="H33" s="52">
        <f t="shared" ref="H6:H69" si="4">+E33-F33</f>
        <v>2034.09</v>
      </c>
    </row>
    <row r="34" spans="1:8" x14ac:dyDescent="0.2">
      <c r="A34" s="5"/>
      <c r="B34" s="11" t="s">
        <v>99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100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101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102</v>
      </c>
      <c r="C37" s="15">
        <v>10393</v>
      </c>
      <c r="D37" s="15">
        <v>-8358.91</v>
      </c>
      <c r="E37" s="15">
        <v>2034.09</v>
      </c>
      <c r="F37" s="15">
        <v>0</v>
      </c>
      <c r="G37" s="15">
        <v>0</v>
      </c>
      <c r="H37" s="15">
        <v>2034.09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103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104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105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s="51" customFormat="1" x14ac:dyDescent="0.2">
      <c r="A43" s="49" t="s">
        <v>72</v>
      </c>
      <c r="B43" s="7"/>
      <c r="C43" s="52">
        <f>SUM(C44:C52)</f>
        <v>2214698</v>
      </c>
      <c r="D43" s="52">
        <f t="shared" ref="D43:H43" si="5">SUM(D44:D52)</f>
        <v>4233429.71</v>
      </c>
      <c r="E43" s="52">
        <f t="shared" si="5"/>
        <v>6448127.71</v>
      </c>
      <c r="F43" s="52">
        <f t="shared" si="5"/>
        <v>6448127.71</v>
      </c>
      <c r="G43" s="52">
        <f t="shared" si="5"/>
        <v>248127.71000000002</v>
      </c>
      <c r="H43" s="52">
        <f t="shared" si="5"/>
        <v>0</v>
      </c>
    </row>
    <row r="44" spans="1:8" x14ac:dyDescent="0.2">
      <c r="A44" s="5"/>
      <c r="B44" s="11" t="s">
        <v>106</v>
      </c>
      <c r="C44" s="15">
        <v>214698</v>
      </c>
      <c r="D44" s="15">
        <v>-148411.79999999999</v>
      </c>
      <c r="E44" s="15">
        <v>66286.2</v>
      </c>
      <c r="F44" s="15">
        <v>66286.2</v>
      </c>
      <c r="G44" s="15">
        <v>66286.2</v>
      </c>
      <c r="H44" s="15">
        <v>0</v>
      </c>
    </row>
    <row r="45" spans="1:8" x14ac:dyDescent="0.2">
      <c r="A45" s="5"/>
      <c r="B45" s="11" t="s">
        <v>107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108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109</v>
      </c>
      <c r="C47" s="15">
        <v>2000000</v>
      </c>
      <c r="D47" s="15">
        <v>4200000</v>
      </c>
      <c r="E47" s="15">
        <v>6200000</v>
      </c>
      <c r="F47" s="15">
        <v>6200000</v>
      </c>
      <c r="G47" s="15">
        <v>0</v>
      </c>
      <c r="H47" s="15">
        <v>0</v>
      </c>
    </row>
    <row r="48" spans="1:8" x14ac:dyDescent="0.2">
      <c r="A48" s="5"/>
      <c r="B48" s="11" t="s">
        <v>110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111</v>
      </c>
      <c r="C49" s="15">
        <v>0</v>
      </c>
      <c r="D49" s="15">
        <v>181841.51</v>
      </c>
      <c r="E49" s="15">
        <v>181841.51</v>
      </c>
      <c r="F49" s="15">
        <v>181841.51</v>
      </c>
      <c r="G49" s="15">
        <v>181841.51</v>
      </c>
      <c r="H49" s="15">
        <v>0</v>
      </c>
    </row>
    <row r="50" spans="1:8" x14ac:dyDescent="0.2">
      <c r="A50" s="5"/>
      <c r="B50" s="11" t="s">
        <v>112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114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s="51" customFormat="1" x14ac:dyDescent="0.2">
      <c r="A53" s="49" t="s">
        <v>73</v>
      </c>
      <c r="B53" s="7"/>
      <c r="C53" s="52">
        <f>SUM(C54:C56)</f>
        <v>3090254</v>
      </c>
      <c r="D53" s="52">
        <f t="shared" ref="D53:H53" si="6">SUM(D54:D56)</f>
        <v>2852919.3200000003</v>
      </c>
      <c r="E53" s="52">
        <f t="shared" si="6"/>
        <v>5943173.3200000003</v>
      </c>
      <c r="F53" s="52">
        <f t="shared" si="6"/>
        <v>5943173.3200000003</v>
      </c>
      <c r="G53" s="52">
        <f t="shared" si="6"/>
        <v>3711823.71</v>
      </c>
      <c r="H53" s="52">
        <f t="shared" si="6"/>
        <v>0</v>
      </c>
    </row>
    <row r="54" spans="1:8" x14ac:dyDescent="0.2">
      <c r="A54" s="5"/>
      <c r="B54" s="11" t="s">
        <v>115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116</v>
      </c>
      <c r="C55" s="15">
        <v>3090253</v>
      </c>
      <c r="D55" s="15">
        <v>2506664.83</v>
      </c>
      <c r="E55" s="15">
        <v>5596917.8300000001</v>
      </c>
      <c r="F55" s="15">
        <v>5596917.8300000001</v>
      </c>
      <c r="G55" s="15">
        <v>3365568.22</v>
      </c>
      <c r="H55" s="15">
        <v>0</v>
      </c>
    </row>
    <row r="56" spans="1:8" x14ac:dyDescent="0.2">
      <c r="A56" s="5"/>
      <c r="B56" s="11" t="s">
        <v>117</v>
      </c>
      <c r="C56" s="15">
        <v>1</v>
      </c>
      <c r="D56" s="15">
        <v>346254.49</v>
      </c>
      <c r="E56" s="15">
        <v>346255.49</v>
      </c>
      <c r="F56" s="15">
        <v>346255.49</v>
      </c>
      <c r="G56" s="15">
        <v>346255.49</v>
      </c>
      <c r="H56" s="15">
        <v>0</v>
      </c>
    </row>
    <row r="57" spans="1:8" s="51" customFormat="1" x14ac:dyDescent="0.2">
      <c r="A57" s="49" t="s">
        <v>74</v>
      </c>
      <c r="B57" s="7"/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f t="shared" si="4"/>
        <v>0</v>
      </c>
    </row>
    <row r="58" spans="1:8" x14ac:dyDescent="0.2">
      <c r="A58" s="5"/>
      <c r="B58" s="11" t="s">
        <v>118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4"/>
        <v>0</v>
      </c>
    </row>
    <row r="59" spans="1:8" x14ac:dyDescent="0.2">
      <c r="A59" s="5"/>
      <c r="B59" s="11" t="s">
        <v>119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4"/>
        <v>0</v>
      </c>
    </row>
    <row r="60" spans="1:8" x14ac:dyDescent="0.2">
      <c r="A60" s="5"/>
      <c r="B60" s="11" t="s">
        <v>120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4"/>
        <v>0</v>
      </c>
    </row>
    <row r="61" spans="1:8" x14ac:dyDescent="0.2">
      <c r="A61" s="5"/>
      <c r="B61" s="11" t="s">
        <v>121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4"/>
        <v>0</v>
      </c>
    </row>
    <row r="62" spans="1:8" x14ac:dyDescent="0.2">
      <c r="A62" s="5"/>
      <c r="B62" s="11" t="s">
        <v>122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4"/>
        <v>0</v>
      </c>
    </row>
    <row r="63" spans="1:8" x14ac:dyDescent="0.2">
      <c r="A63" s="5"/>
      <c r="B63" s="11" t="s">
        <v>123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4"/>
        <v>0</v>
      </c>
    </row>
    <row r="64" spans="1:8" x14ac:dyDescent="0.2">
      <c r="A64" s="5"/>
      <c r="B64" s="11" t="s">
        <v>124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4"/>
        <v>0</v>
      </c>
    </row>
    <row r="65" spans="1:8" s="51" customFormat="1" x14ac:dyDescent="0.2">
      <c r="A65" s="49" t="s">
        <v>75</v>
      </c>
      <c r="B65" s="7"/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f t="shared" si="4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4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4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4"/>
        <v>0</v>
      </c>
    </row>
    <row r="69" spans="1:8" s="51" customFormat="1" x14ac:dyDescent="0.2">
      <c r="A69" s="49" t="s">
        <v>76</v>
      </c>
      <c r="B69" s="7"/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f t="shared" si="4"/>
        <v>0</v>
      </c>
    </row>
    <row r="70" spans="1:8" x14ac:dyDescent="0.2">
      <c r="A70" s="5"/>
      <c r="B70" s="11" t="s">
        <v>125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ref="H70:H76" si="7">+E70-F70</f>
        <v>0</v>
      </c>
    </row>
    <row r="71" spans="1:8" x14ac:dyDescent="0.2">
      <c r="A71" s="5"/>
      <c r="B71" s="11" t="s">
        <v>126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7"/>
        <v>0</v>
      </c>
    </row>
    <row r="72" spans="1:8" x14ac:dyDescent="0.2">
      <c r="A72" s="5"/>
      <c r="B72" s="11" t="s">
        <v>127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7"/>
        <v>0</v>
      </c>
    </row>
    <row r="73" spans="1:8" x14ac:dyDescent="0.2">
      <c r="A73" s="5"/>
      <c r="B73" s="11" t="s">
        <v>128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7"/>
        <v>0</v>
      </c>
    </row>
    <row r="74" spans="1:8" x14ac:dyDescent="0.2">
      <c r="A74" s="5"/>
      <c r="B74" s="11" t="s">
        <v>129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7"/>
        <v>0</v>
      </c>
    </row>
    <row r="75" spans="1:8" x14ac:dyDescent="0.2">
      <c r="A75" s="5"/>
      <c r="B75" s="11" t="s">
        <v>130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7"/>
        <v>0</v>
      </c>
    </row>
    <row r="76" spans="1:8" x14ac:dyDescent="0.2">
      <c r="A76" s="6"/>
      <c r="B76" s="12" t="s">
        <v>131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f t="shared" si="7"/>
        <v>0</v>
      </c>
    </row>
    <row r="77" spans="1:8" x14ac:dyDescent="0.2">
      <c r="A77" s="8"/>
      <c r="B77" s="13" t="s">
        <v>60</v>
      </c>
      <c r="C77" s="17">
        <f>+C5+C13+C23+C33+C43+C53+C57+C65+C69</f>
        <v>43798062</v>
      </c>
      <c r="D77" s="17">
        <f t="shared" ref="D77:H77" si="8">+D5+D13+D23+D33+D43+D53+D57+D65+D69</f>
        <v>15506969.59</v>
      </c>
      <c r="E77" s="17">
        <f t="shared" si="8"/>
        <v>59305031.590000004</v>
      </c>
      <c r="F77" s="17">
        <f t="shared" si="8"/>
        <v>46741094.780000001</v>
      </c>
      <c r="G77" s="17">
        <f t="shared" si="8"/>
        <v>38309745.170000002</v>
      </c>
      <c r="H77" s="17">
        <f t="shared" si="8"/>
        <v>12563936.809999999</v>
      </c>
    </row>
    <row r="79" spans="1:8" x14ac:dyDescent="0.2">
      <c r="A79" s="1" t="s">
        <v>137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B26" sqref="B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61</v>
      </c>
      <c r="B2" s="59"/>
      <c r="C2" s="53" t="s">
        <v>67</v>
      </c>
      <c r="D2" s="54"/>
      <c r="E2" s="54"/>
      <c r="F2" s="54"/>
      <c r="G2" s="55"/>
      <c r="H2" s="56" t="s">
        <v>66</v>
      </c>
    </row>
    <row r="3" spans="1:8" ht="24.95" customHeight="1" x14ac:dyDescent="0.2">
      <c r="A3" s="60"/>
      <c r="B3" s="61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64">
        <v>38493110</v>
      </c>
      <c r="D6" s="64">
        <v>8420620.5600000005</v>
      </c>
      <c r="E6" s="64">
        <v>46913730.560000002</v>
      </c>
      <c r="F6" s="64">
        <v>34349793.75</v>
      </c>
      <c r="G6" s="64">
        <v>34349793.75</v>
      </c>
      <c r="H6" s="64">
        <v>12563936.810000001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64">
        <v>5304952</v>
      </c>
      <c r="D8" s="64">
        <v>7086349.0300000003</v>
      </c>
      <c r="E8" s="64">
        <v>12391301.029999999</v>
      </c>
      <c r="F8" s="64">
        <v>12391301.029999999</v>
      </c>
      <c r="G8" s="64">
        <v>3959951.42</v>
      </c>
      <c r="H8" s="22">
        <v>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60</v>
      </c>
      <c r="C16" s="17">
        <f>+C6+C8</f>
        <v>43798062</v>
      </c>
      <c r="D16" s="17">
        <f t="shared" ref="D16:H16" si="0">+D6+D8</f>
        <v>15506969.59</v>
      </c>
      <c r="E16" s="17">
        <f t="shared" si="0"/>
        <v>59305031.590000004</v>
      </c>
      <c r="F16" s="17">
        <f t="shared" si="0"/>
        <v>46741094.780000001</v>
      </c>
      <c r="G16" s="17">
        <f t="shared" si="0"/>
        <v>38309745.170000002</v>
      </c>
      <c r="H16" s="17">
        <f t="shared" si="0"/>
        <v>12563936.810000001</v>
      </c>
    </row>
    <row r="18" spans="2:2" x14ac:dyDescent="0.2">
      <c r="B18" s="1" t="s">
        <v>137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D42" sqref="D4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8" t="s">
        <v>61</v>
      </c>
      <c r="B3" s="59"/>
      <c r="C3" s="53" t="s">
        <v>67</v>
      </c>
      <c r="D3" s="54"/>
      <c r="E3" s="54"/>
      <c r="F3" s="54"/>
      <c r="G3" s="55"/>
      <c r="H3" s="56" t="s">
        <v>66</v>
      </c>
    </row>
    <row r="4" spans="1:8" ht="24.95" customHeight="1" x14ac:dyDescent="0.2">
      <c r="A4" s="60"/>
      <c r="B4" s="61"/>
      <c r="C4" s="9" t="s">
        <v>62</v>
      </c>
      <c r="D4" s="9" t="s">
        <v>132</v>
      </c>
      <c r="E4" s="9" t="s">
        <v>63</v>
      </c>
      <c r="F4" s="9" t="s">
        <v>64</v>
      </c>
      <c r="G4" s="9" t="s">
        <v>65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7"/>
      <c r="D6" s="37"/>
      <c r="E6" s="37"/>
      <c r="F6" s="37"/>
      <c r="G6" s="37"/>
      <c r="H6" s="37"/>
    </row>
    <row r="7" spans="1:8" x14ac:dyDescent="0.2">
      <c r="A7" s="4" t="s">
        <v>138</v>
      </c>
      <c r="B7" s="24"/>
      <c r="C7" s="15">
        <v>43798062</v>
      </c>
      <c r="D7" s="15">
        <v>15506969.59</v>
      </c>
      <c r="E7" s="15">
        <v>59305031.590000004</v>
      </c>
      <c r="F7" s="15">
        <v>46741094.780000001</v>
      </c>
      <c r="G7" s="15">
        <v>38309745.170000002</v>
      </c>
      <c r="H7" s="15">
        <v>12563936.810000001</v>
      </c>
    </row>
    <row r="8" spans="1:8" x14ac:dyDescent="0.2">
      <c r="A8" s="4" t="s">
        <v>53</v>
      </c>
      <c r="B8" s="24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" t="s">
        <v>54</v>
      </c>
      <c r="B9" s="24"/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" t="s">
        <v>55</v>
      </c>
      <c r="B10" s="24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" t="s">
        <v>56</v>
      </c>
      <c r="B11" s="24"/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" t="s">
        <v>57</v>
      </c>
      <c r="B12" s="24"/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" t="s">
        <v>58</v>
      </c>
      <c r="B13" s="24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" t="s">
        <v>59</v>
      </c>
      <c r="B14" s="24"/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8" t="s">
        <v>60</v>
      </c>
      <c r="C16" s="25">
        <f>+C7</f>
        <v>43798062</v>
      </c>
      <c r="D16" s="25">
        <f t="shared" ref="D16:H16" si="0">+D7</f>
        <v>15506969.59</v>
      </c>
      <c r="E16" s="25">
        <f t="shared" si="0"/>
        <v>59305031.590000004</v>
      </c>
      <c r="F16" s="25">
        <f t="shared" si="0"/>
        <v>46741094.780000001</v>
      </c>
      <c r="G16" s="25">
        <f t="shared" si="0"/>
        <v>38309745.170000002</v>
      </c>
      <c r="H16" s="25">
        <f t="shared" si="0"/>
        <v>12563936.810000001</v>
      </c>
    </row>
    <row r="19" spans="1:8" ht="45" customHeight="1" x14ac:dyDescent="0.2">
      <c r="A19" s="53" t="s">
        <v>135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61</v>
      </c>
      <c r="B21" s="59"/>
      <c r="C21" s="53" t="s">
        <v>67</v>
      </c>
      <c r="D21" s="54"/>
      <c r="E21" s="54"/>
      <c r="F21" s="54"/>
      <c r="G21" s="55"/>
      <c r="H21" s="56" t="s">
        <v>66</v>
      </c>
    </row>
    <row r="22" spans="1:8" ht="22.5" x14ac:dyDescent="0.2">
      <c r="A22" s="60"/>
      <c r="B22" s="61"/>
      <c r="C22" s="9" t="s">
        <v>62</v>
      </c>
      <c r="D22" s="9" t="s">
        <v>132</v>
      </c>
      <c r="E22" s="9" t="s">
        <v>63</v>
      </c>
      <c r="F22" s="9" t="s">
        <v>64</v>
      </c>
      <c r="G22" s="9" t="s">
        <v>65</v>
      </c>
      <c r="H22" s="57"/>
    </row>
    <row r="23" spans="1:8" x14ac:dyDescent="0.2">
      <c r="A23" s="62"/>
      <c r="B23" s="63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</row>
    <row r="26" spans="1:8" x14ac:dyDescent="0.2">
      <c r="A26" s="4" t="s">
        <v>9</v>
      </c>
      <c r="B26" s="2"/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</row>
    <row r="27" spans="1:8" x14ac:dyDescent="0.2">
      <c r="A27" s="4" t="s">
        <v>10</v>
      </c>
      <c r="B27" s="2"/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</row>
    <row r="28" spans="1:8" x14ac:dyDescent="0.2">
      <c r="A28" s="4" t="s">
        <v>11</v>
      </c>
      <c r="B28" s="2"/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</row>
    <row r="29" spans="1:8" x14ac:dyDescent="0.2">
      <c r="A29" s="4"/>
      <c r="B29" s="2"/>
      <c r="C29" s="36"/>
      <c r="D29" s="36"/>
      <c r="E29" s="36"/>
      <c r="F29" s="36"/>
      <c r="G29" s="36"/>
      <c r="H29" s="36"/>
    </row>
    <row r="30" spans="1:8" x14ac:dyDescent="0.2">
      <c r="A30" s="28"/>
      <c r="B30" s="48" t="s">
        <v>60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3" t="s">
        <v>136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61</v>
      </c>
      <c r="B34" s="59"/>
      <c r="C34" s="53" t="s">
        <v>67</v>
      </c>
      <c r="D34" s="54"/>
      <c r="E34" s="54"/>
      <c r="F34" s="54"/>
      <c r="G34" s="55"/>
      <c r="H34" s="56" t="s">
        <v>66</v>
      </c>
    </row>
    <row r="35" spans="1:8" ht="22.5" x14ac:dyDescent="0.2">
      <c r="A35" s="60"/>
      <c r="B35" s="61"/>
      <c r="C35" s="9" t="s">
        <v>62</v>
      </c>
      <c r="D35" s="9" t="s">
        <v>132</v>
      </c>
      <c r="E35" s="9" t="s">
        <v>63</v>
      </c>
      <c r="F35" s="9" t="s">
        <v>64</v>
      </c>
      <c r="G35" s="9" t="s">
        <v>65</v>
      </c>
      <c r="H35" s="57"/>
    </row>
    <row r="36" spans="1:8" x14ac:dyDescent="0.2">
      <c r="A36" s="62"/>
      <c r="B36" s="63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</row>
    <row r="39" spans="1:8" x14ac:dyDescent="0.2">
      <c r="A39" s="4"/>
      <c r="B39" s="33"/>
      <c r="C39" s="66"/>
      <c r="D39" s="66"/>
      <c r="E39" s="66"/>
      <c r="F39" s="66"/>
      <c r="G39" s="66"/>
      <c r="H39" s="66"/>
    </row>
    <row r="40" spans="1:8" x14ac:dyDescent="0.2">
      <c r="A40" s="4"/>
      <c r="B40" s="33" t="s">
        <v>12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</row>
    <row r="41" spans="1:8" x14ac:dyDescent="0.2">
      <c r="A41" s="4"/>
      <c r="B41" s="33"/>
      <c r="C41" s="66"/>
      <c r="D41" s="66"/>
      <c r="E41" s="66"/>
      <c r="F41" s="66"/>
      <c r="G41" s="66"/>
      <c r="H41" s="66"/>
    </row>
    <row r="42" spans="1:8" ht="22.5" x14ac:dyDescent="0.2">
      <c r="A42" s="4"/>
      <c r="B42" s="33" t="s">
        <v>14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</row>
    <row r="43" spans="1:8" x14ac:dyDescent="0.2">
      <c r="A43" s="4"/>
      <c r="B43" s="33"/>
      <c r="C43" s="66"/>
      <c r="D43" s="66"/>
      <c r="E43" s="66"/>
      <c r="F43" s="66"/>
      <c r="G43" s="66"/>
      <c r="H43" s="66"/>
    </row>
    <row r="44" spans="1:8" ht="22.5" x14ac:dyDescent="0.2">
      <c r="A44" s="4"/>
      <c r="B44" s="33" t="s">
        <v>26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</row>
    <row r="45" spans="1:8" x14ac:dyDescent="0.2">
      <c r="A45" s="4"/>
      <c r="B45" s="33"/>
      <c r="C45" s="66"/>
      <c r="D45" s="66"/>
      <c r="E45" s="66"/>
      <c r="F45" s="66"/>
      <c r="G45" s="66"/>
      <c r="H45" s="66"/>
    </row>
    <row r="46" spans="1:8" ht="22.5" x14ac:dyDescent="0.2">
      <c r="A46" s="4"/>
      <c r="B46" s="33" t="s">
        <v>27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</row>
    <row r="47" spans="1:8" x14ac:dyDescent="0.2">
      <c r="A47" s="4"/>
      <c r="B47" s="33"/>
      <c r="C47" s="66"/>
      <c r="D47" s="66"/>
      <c r="E47" s="66"/>
      <c r="F47" s="66"/>
      <c r="G47" s="66"/>
      <c r="H47" s="66"/>
    </row>
    <row r="48" spans="1:8" ht="22.5" x14ac:dyDescent="0.2">
      <c r="A48" s="4"/>
      <c r="B48" s="33" t="s">
        <v>34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</row>
    <row r="49" spans="1:8" x14ac:dyDescent="0.2">
      <c r="A49" s="4"/>
      <c r="B49" s="33"/>
      <c r="C49" s="66"/>
      <c r="D49" s="66"/>
      <c r="E49" s="66"/>
      <c r="F49" s="66"/>
      <c r="G49" s="66"/>
      <c r="H49" s="66"/>
    </row>
    <row r="50" spans="1:8" x14ac:dyDescent="0.2">
      <c r="A50" s="4"/>
      <c r="B50" s="33" t="s">
        <v>15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</row>
    <row r="51" spans="1:8" x14ac:dyDescent="0.2">
      <c r="A51" s="32"/>
      <c r="B51" s="34"/>
      <c r="C51" s="36"/>
      <c r="D51" s="36"/>
      <c r="E51" s="36"/>
      <c r="F51" s="36"/>
      <c r="G51" s="36"/>
      <c r="H51" s="36"/>
    </row>
    <row r="52" spans="1:8" x14ac:dyDescent="0.2">
      <c r="A52" s="28"/>
      <c r="B52" s="48" t="s">
        <v>60</v>
      </c>
      <c r="C52" s="25"/>
      <c r="D52" s="25"/>
      <c r="E52" s="25"/>
      <c r="F52" s="25"/>
      <c r="G52" s="25"/>
      <c r="H52" s="25"/>
    </row>
    <row r="54" spans="1:8" x14ac:dyDescent="0.2">
      <c r="B54" s="1" t="s">
        <v>137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D18" sqref="D1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142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61</v>
      </c>
      <c r="B2" s="59"/>
      <c r="C2" s="53" t="s">
        <v>67</v>
      </c>
      <c r="D2" s="54"/>
      <c r="E2" s="54"/>
      <c r="F2" s="54"/>
      <c r="G2" s="55"/>
      <c r="H2" s="56" t="s">
        <v>66</v>
      </c>
    </row>
    <row r="3" spans="1:8" ht="24.95" customHeight="1" x14ac:dyDescent="0.2">
      <c r="A3" s="60"/>
      <c r="B3" s="61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5"/>
      <c r="B5" s="46"/>
      <c r="C5" s="14"/>
      <c r="D5" s="14"/>
      <c r="E5" s="14"/>
      <c r="F5" s="14"/>
      <c r="G5" s="14"/>
      <c r="H5" s="14"/>
    </row>
    <row r="6" spans="1:8" x14ac:dyDescent="0.2">
      <c r="A6" s="42" t="s">
        <v>16</v>
      </c>
      <c r="B6" s="40"/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">
      <c r="A7" s="39"/>
      <c r="B7" s="43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39"/>
      <c r="B8" s="43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39"/>
      <c r="B9" s="43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39"/>
      <c r="B10" s="43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39"/>
      <c r="B11" s="43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39"/>
      <c r="B12" s="43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9"/>
      <c r="B13" s="43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39"/>
      <c r="B14" s="43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1"/>
      <c r="B15" s="43"/>
      <c r="C15" s="15"/>
      <c r="D15" s="15"/>
      <c r="E15" s="15"/>
      <c r="F15" s="15"/>
      <c r="G15" s="15"/>
      <c r="H15" s="15"/>
    </row>
    <row r="16" spans="1:8" s="51" customFormat="1" x14ac:dyDescent="0.2">
      <c r="A16" s="42" t="s">
        <v>20</v>
      </c>
      <c r="B16" s="44"/>
      <c r="C16" s="52">
        <f>SUM(C17:C23)</f>
        <v>43798062</v>
      </c>
      <c r="D16" s="52">
        <f t="shared" ref="D16:H16" si="0">SUM(D17:D23)</f>
        <v>15506969.59</v>
      </c>
      <c r="E16" s="52">
        <f t="shared" si="0"/>
        <v>59305031.590000004</v>
      </c>
      <c r="F16" s="52">
        <f t="shared" si="0"/>
        <v>46741094.780000001</v>
      </c>
      <c r="G16" s="52">
        <f t="shared" si="0"/>
        <v>38309745.170000002</v>
      </c>
      <c r="H16" s="52">
        <f t="shared" si="0"/>
        <v>12563936.810000001</v>
      </c>
    </row>
    <row r="17" spans="1:8" x14ac:dyDescent="0.2">
      <c r="A17" s="39"/>
      <c r="B17" s="43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>+E17-F17</f>
        <v>0</v>
      </c>
    </row>
    <row r="18" spans="1:8" x14ac:dyDescent="0.2">
      <c r="A18" s="39"/>
      <c r="B18" s="43" t="s">
        <v>28</v>
      </c>
      <c r="C18" s="65">
        <v>43798062</v>
      </c>
      <c r="D18" s="65">
        <v>15506969.59</v>
      </c>
      <c r="E18" s="65">
        <v>59305031.590000004</v>
      </c>
      <c r="F18" s="65">
        <v>46741094.780000001</v>
      </c>
      <c r="G18" s="65">
        <v>38309745.170000002</v>
      </c>
      <c r="H18" s="65">
        <v>12563936.810000001</v>
      </c>
    </row>
    <row r="19" spans="1:8" x14ac:dyDescent="0.2">
      <c r="A19" s="39"/>
      <c r="B19" s="43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ref="H18:H23" si="1">+E19-F19</f>
        <v>0</v>
      </c>
    </row>
    <row r="20" spans="1:8" x14ac:dyDescent="0.2">
      <c r="A20" s="39"/>
      <c r="B20" s="43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39"/>
      <c r="B21" s="43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39"/>
      <c r="B22" s="43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39"/>
      <c r="B23" s="43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1"/>
        <v>0</v>
      </c>
    </row>
    <row r="24" spans="1:8" x14ac:dyDescent="0.2">
      <c r="A24" s="41"/>
      <c r="B24" s="43"/>
      <c r="C24" s="15"/>
      <c r="D24" s="15"/>
      <c r="E24" s="15"/>
      <c r="F24" s="15"/>
      <c r="G24" s="15"/>
      <c r="H24" s="15"/>
    </row>
    <row r="25" spans="1:8" x14ac:dyDescent="0.2">
      <c r="A25" s="42" t="s">
        <v>49</v>
      </c>
      <c r="B25" s="44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39"/>
      <c r="B26" s="43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39"/>
      <c r="B27" s="43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39"/>
      <c r="B28" s="43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39"/>
      <c r="B29" s="43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39"/>
      <c r="B30" s="43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39"/>
      <c r="B31" s="43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9"/>
      <c r="B32" s="43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39"/>
      <c r="B33" s="43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39"/>
      <c r="B34" s="43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1"/>
      <c r="B35" s="43"/>
      <c r="C35" s="15"/>
      <c r="D35" s="15"/>
      <c r="E35" s="15"/>
      <c r="F35" s="15"/>
      <c r="G35" s="15"/>
      <c r="H35" s="15"/>
    </row>
    <row r="36" spans="1:8" x14ac:dyDescent="0.2">
      <c r="A36" s="42" t="s">
        <v>32</v>
      </c>
      <c r="B36" s="44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39"/>
      <c r="B37" s="43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39"/>
      <c r="B38" s="43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39"/>
      <c r="B39" s="43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39"/>
      <c r="B40" s="43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1"/>
      <c r="B41" s="43"/>
      <c r="C41" s="15"/>
      <c r="D41" s="15"/>
      <c r="E41" s="15"/>
      <c r="F41" s="15"/>
      <c r="G41" s="15"/>
      <c r="H41" s="15"/>
    </row>
    <row r="42" spans="1:8" x14ac:dyDescent="0.2">
      <c r="A42" s="47"/>
      <c r="B42" s="48" t="s">
        <v>60</v>
      </c>
      <c r="C42" s="25">
        <f>+C6+C16+C25+C36</f>
        <v>43798062</v>
      </c>
      <c r="D42" s="25">
        <f t="shared" ref="D42:H42" si="2">+D6+D16+D25+D36</f>
        <v>15506969.59</v>
      </c>
      <c r="E42" s="25">
        <f t="shared" si="2"/>
        <v>59305031.590000004</v>
      </c>
      <c r="F42" s="25">
        <f t="shared" si="2"/>
        <v>46741094.780000001</v>
      </c>
      <c r="G42" s="25">
        <f t="shared" si="2"/>
        <v>38309745.170000002</v>
      </c>
      <c r="H42" s="25">
        <f t="shared" si="2"/>
        <v>12563936.810000001</v>
      </c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38" t="s">
        <v>137</v>
      </c>
      <c r="C44" s="38"/>
      <c r="D44" s="38"/>
      <c r="E44" s="38"/>
      <c r="F44" s="38"/>
      <c r="G44" s="38"/>
      <c r="H44" s="38"/>
    </row>
    <row r="45" spans="1:8" x14ac:dyDescent="0.2">
      <c r="A45" s="38"/>
      <c r="B45" s="38"/>
      <c r="C45" s="38"/>
      <c r="D45" s="38"/>
      <c r="E45" s="38"/>
      <c r="F45" s="38"/>
      <c r="G45" s="38"/>
      <c r="H45" s="3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2020-01-22T17:58:01Z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